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c\OneDrive - Finanzas, SLP\Documentos\CACESLP\"/>
    </mc:Choice>
  </mc:AlternateContent>
  <bookViews>
    <workbookView xWindow="0" yWindow="0" windowWidth="24000" windowHeight="9030" tabRatio="413"/>
  </bookViews>
  <sheets>
    <sheet name="Formato 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1" i="2" l="1"/>
  <c r="N138" i="2"/>
  <c r="N135" i="2"/>
  <c r="N131" i="2"/>
  <c r="N115" i="2"/>
  <c r="W115" i="2"/>
  <c r="W116" i="2"/>
  <c r="W117" i="2"/>
  <c r="N117" i="2"/>
  <c r="N106" i="2"/>
  <c r="N107" i="2"/>
  <c r="N108" i="2"/>
  <c r="N109" i="2"/>
  <c r="N102" i="2"/>
  <c r="N86" i="2"/>
  <c r="N63" i="2"/>
  <c r="N64" i="2"/>
  <c r="N65" i="2"/>
  <c r="O30" i="2"/>
  <c r="F30" i="2"/>
  <c r="N85" i="2" l="1"/>
  <c r="N77" i="2"/>
  <c r="N78" i="2"/>
  <c r="N79" i="2"/>
  <c r="N80" i="2"/>
  <c r="N81" i="2"/>
  <c r="N76" i="2"/>
  <c r="N20" i="2"/>
  <c r="T77" i="2" l="1"/>
  <c r="T78" i="2"/>
  <c r="T79" i="2"/>
  <c r="T80" i="2"/>
  <c r="T81" i="2"/>
  <c r="T76" i="2"/>
  <c r="F25" i="2" l="1"/>
  <c r="O25" i="2"/>
  <c r="N150" i="2" l="1"/>
  <c r="I141" i="2"/>
  <c r="J141" i="2"/>
  <c r="K146" i="2"/>
  <c r="K141" i="2" s="1"/>
  <c r="Q146" i="2"/>
  <c r="K138" i="2"/>
  <c r="K133" i="2" s="1"/>
  <c r="I133" i="2"/>
  <c r="J133" i="2"/>
  <c r="L133" i="2"/>
  <c r="M133" i="2"/>
  <c r="N133" i="2"/>
  <c r="O133" i="2"/>
  <c r="P133" i="2"/>
  <c r="R133" i="2"/>
  <c r="S133" i="2"/>
  <c r="T133" i="2"/>
  <c r="Q138" i="2"/>
  <c r="Q133" i="2" s="1"/>
  <c r="K131" i="2"/>
  <c r="K126" i="2" s="1"/>
  <c r="Q131" i="2"/>
  <c r="I126" i="2"/>
  <c r="J126" i="2"/>
  <c r="L126" i="2"/>
  <c r="M126" i="2"/>
  <c r="N126" i="2"/>
  <c r="O126" i="2"/>
  <c r="P126" i="2"/>
  <c r="R126" i="2"/>
  <c r="S126" i="2"/>
  <c r="T126" i="2"/>
  <c r="Q129" i="2"/>
  <c r="N114" i="2"/>
  <c r="N99" i="2"/>
  <c r="K102" i="2"/>
  <c r="K99" i="2"/>
  <c r="N87" i="2"/>
  <c r="N84" i="2"/>
  <c r="K76" i="2"/>
  <c r="I67" i="2"/>
  <c r="J67" i="2"/>
  <c r="L67" i="2"/>
  <c r="M67" i="2"/>
  <c r="N67" i="2"/>
  <c r="O67" i="2"/>
  <c r="P67" i="2"/>
  <c r="Q67" i="2"/>
  <c r="R67" i="2"/>
  <c r="S67" i="2"/>
  <c r="T67" i="2"/>
  <c r="K72" i="2"/>
  <c r="K67" i="2" s="1"/>
  <c r="N62" i="2"/>
  <c r="K62" i="2"/>
  <c r="N58" i="2"/>
  <c r="Q58" i="2"/>
  <c r="Q126" i="2" l="1"/>
  <c r="Q150" i="2" l="1"/>
  <c r="Q151" i="2"/>
  <c r="Q152" i="2"/>
  <c r="Q153" i="2"/>
  <c r="Q154" i="2"/>
  <c r="I89" i="2"/>
  <c r="J89" i="2"/>
  <c r="K89" i="2"/>
  <c r="L89" i="2"/>
  <c r="M89" i="2"/>
  <c r="N89" i="2"/>
  <c r="O89" i="2"/>
  <c r="P89" i="2"/>
  <c r="R89" i="2"/>
  <c r="S89" i="2"/>
  <c r="T89" i="2"/>
  <c r="K149" i="2"/>
  <c r="K150" i="2"/>
  <c r="K151" i="2"/>
  <c r="K152" i="2"/>
  <c r="K153" i="2"/>
  <c r="K113" i="2"/>
  <c r="K114" i="2"/>
  <c r="K115" i="2"/>
  <c r="K116" i="2"/>
  <c r="K117" i="2"/>
  <c r="Q114" i="2"/>
  <c r="Q115" i="2"/>
  <c r="Q116" i="2"/>
  <c r="Q117" i="2"/>
  <c r="Q118" i="2"/>
  <c r="I97" i="2"/>
  <c r="J97" i="2"/>
  <c r="K97" i="2"/>
  <c r="L97" i="2"/>
  <c r="M97" i="2"/>
  <c r="N97" i="2"/>
  <c r="O97" i="2"/>
  <c r="P97" i="2"/>
  <c r="Q98" i="2"/>
  <c r="Q99" i="2"/>
  <c r="Q100" i="2"/>
  <c r="Q101" i="2"/>
  <c r="Q102" i="2"/>
  <c r="Q91" i="2"/>
  <c r="Q92" i="2"/>
  <c r="Q93" i="2"/>
  <c r="Q94" i="2"/>
  <c r="Q95" i="2"/>
  <c r="Q90" i="2"/>
  <c r="K85" i="2"/>
  <c r="K86" i="2"/>
  <c r="K87" i="2"/>
  <c r="K88" i="2"/>
  <c r="K84" i="2"/>
  <c r="K83" i="2"/>
  <c r="K81" i="2"/>
  <c r="K80" i="2"/>
  <c r="I53" i="2"/>
  <c r="J53" i="2"/>
  <c r="L53" i="2"/>
  <c r="M53" i="2"/>
  <c r="N53" i="2"/>
  <c r="O53" i="2"/>
  <c r="P53" i="2"/>
  <c r="Q53" i="2"/>
  <c r="R53" i="2"/>
  <c r="S53" i="2"/>
  <c r="T53" i="2"/>
  <c r="K58" i="2"/>
  <c r="K53" i="2" s="1"/>
  <c r="K65" i="2"/>
  <c r="Q61" i="2"/>
  <c r="Q63" i="2"/>
  <c r="Q64" i="2"/>
  <c r="Q65" i="2"/>
  <c r="Q66" i="2"/>
  <c r="I60" i="2"/>
  <c r="J60" i="2"/>
  <c r="K60" i="2"/>
  <c r="L60" i="2"/>
  <c r="M60" i="2"/>
  <c r="N60" i="2"/>
  <c r="O60" i="2"/>
  <c r="P60" i="2"/>
  <c r="R60" i="2"/>
  <c r="S60" i="2"/>
  <c r="T60" i="2"/>
  <c r="Q62" i="2"/>
  <c r="G10" i="2"/>
  <c r="Q89" i="2" l="1"/>
  <c r="Q97" i="2"/>
  <c r="Q60" i="2"/>
  <c r="G148" i="2" l="1"/>
  <c r="I148" i="2"/>
  <c r="J148" i="2"/>
  <c r="K148" i="2"/>
  <c r="L148" i="2"/>
  <c r="M148" i="2"/>
  <c r="N148" i="2"/>
  <c r="O148" i="2"/>
  <c r="P148" i="2"/>
  <c r="R148" i="2"/>
  <c r="S148" i="2"/>
  <c r="T148" i="2"/>
  <c r="V154" i="2"/>
  <c r="U154" i="2"/>
  <c r="V153" i="2"/>
  <c r="U153" i="2"/>
  <c r="V152" i="2"/>
  <c r="U152" i="2"/>
  <c r="V151" i="2"/>
  <c r="V150" i="2"/>
  <c r="U150" i="2"/>
  <c r="V149" i="2"/>
  <c r="U149" i="2"/>
  <c r="Q149" i="2"/>
  <c r="Q148" i="2" s="1"/>
  <c r="H154" i="2"/>
  <c r="W154" i="2" s="1"/>
  <c r="H153" i="2"/>
  <c r="W153" i="2" s="1"/>
  <c r="H152" i="2"/>
  <c r="W152" i="2" s="1"/>
  <c r="H150" i="2"/>
  <c r="W150" i="2" s="1"/>
  <c r="H149" i="2"/>
  <c r="V147" i="2"/>
  <c r="U147" i="2"/>
  <c r="V146" i="2"/>
  <c r="U146" i="2"/>
  <c r="V145" i="2"/>
  <c r="U145" i="2"/>
  <c r="V144" i="2"/>
  <c r="U144" i="2"/>
  <c r="V143" i="2"/>
  <c r="U143" i="2"/>
  <c r="V142" i="2"/>
  <c r="U142" i="2"/>
  <c r="Q142" i="2"/>
  <c r="Q141" i="2" s="1"/>
  <c r="Q140" i="2" s="1"/>
  <c r="P141" i="2"/>
  <c r="P140" i="2" s="1"/>
  <c r="O141" i="2"/>
  <c r="I140" i="2"/>
  <c r="J140" i="2"/>
  <c r="K140" i="2"/>
  <c r="L140" i="2"/>
  <c r="M140" i="2"/>
  <c r="N140" i="2"/>
  <c r="O140" i="2"/>
  <c r="R140" i="2"/>
  <c r="S140" i="2"/>
  <c r="T140" i="2"/>
  <c r="H147" i="2"/>
  <c r="W147" i="2" s="1"/>
  <c r="H146" i="2"/>
  <c r="W146" i="2" s="1"/>
  <c r="H145" i="2"/>
  <c r="W145" i="2" s="1"/>
  <c r="H144" i="2"/>
  <c r="W144" i="2" s="1"/>
  <c r="H143" i="2"/>
  <c r="W143" i="2" s="1"/>
  <c r="H142" i="2"/>
  <c r="G141" i="2"/>
  <c r="G140" i="2" s="1"/>
  <c r="F141" i="2"/>
  <c r="F140" i="2" s="1"/>
  <c r="W139" i="2"/>
  <c r="V139" i="2"/>
  <c r="U139" i="2"/>
  <c r="H139" i="2"/>
  <c r="V138" i="2"/>
  <c r="U138" i="2"/>
  <c r="H138" i="2"/>
  <c r="W138" i="2" s="1"/>
  <c r="V137" i="2"/>
  <c r="U137" i="2"/>
  <c r="H137" i="2"/>
  <c r="W137" i="2" s="1"/>
  <c r="V136" i="2"/>
  <c r="U136" i="2"/>
  <c r="H136" i="2"/>
  <c r="W136" i="2" s="1"/>
  <c r="V135" i="2"/>
  <c r="U135" i="2"/>
  <c r="H135" i="2"/>
  <c r="W135" i="2" s="1"/>
  <c r="V134" i="2"/>
  <c r="U134" i="2"/>
  <c r="H134" i="2"/>
  <c r="W134" i="2" s="1"/>
  <c r="G133" i="2"/>
  <c r="F133" i="2"/>
  <c r="U120" i="2"/>
  <c r="V120" i="2"/>
  <c r="U121" i="2"/>
  <c r="V121" i="2"/>
  <c r="U122" i="2"/>
  <c r="V122" i="2"/>
  <c r="U123" i="2"/>
  <c r="V123" i="2"/>
  <c r="U124" i="2"/>
  <c r="V124" i="2"/>
  <c r="U125" i="2"/>
  <c r="V125" i="2"/>
  <c r="T125" i="2"/>
  <c r="T124" i="2"/>
  <c r="T123" i="2"/>
  <c r="T122" i="2"/>
  <c r="T121" i="2"/>
  <c r="T120" i="2"/>
  <c r="S119" i="2"/>
  <c r="R119" i="2"/>
  <c r="Q125" i="2"/>
  <c r="Q124" i="2"/>
  <c r="Q123" i="2"/>
  <c r="Q122" i="2"/>
  <c r="Q121" i="2"/>
  <c r="Q120" i="2"/>
  <c r="P119" i="2"/>
  <c r="O119" i="2"/>
  <c r="N125" i="2"/>
  <c r="N124" i="2"/>
  <c r="N123" i="2"/>
  <c r="N122" i="2"/>
  <c r="N121" i="2"/>
  <c r="N120" i="2"/>
  <c r="M119" i="2"/>
  <c r="L119" i="2"/>
  <c r="K125" i="2"/>
  <c r="K124" i="2"/>
  <c r="K123" i="2"/>
  <c r="K122" i="2"/>
  <c r="K121" i="2"/>
  <c r="K120" i="2"/>
  <c r="J119" i="2"/>
  <c r="I119" i="2"/>
  <c r="I112" i="2"/>
  <c r="J112" i="2"/>
  <c r="K112" i="2"/>
  <c r="L112" i="2"/>
  <c r="L111" i="2" s="1"/>
  <c r="M112" i="2"/>
  <c r="M111" i="2" s="1"/>
  <c r="N112" i="2"/>
  <c r="O112" i="2"/>
  <c r="P112" i="2"/>
  <c r="R112" i="2"/>
  <c r="R111" i="2" s="1"/>
  <c r="S112" i="2"/>
  <c r="S111" i="2" s="1"/>
  <c r="T112" i="2"/>
  <c r="Q113" i="2"/>
  <c r="Q112" i="2" s="1"/>
  <c r="K110" i="2"/>
  <c r="K109" i="2"/>
  <c r="K108" i="2"/>
  <c r="K107" i="2"/>
  <c r="K106" i="2"/>
  <c r="K105" i="2"/>
  <c r="F104" i="2"/>
  <c r="G104" i="2"/>
  <c r="I104" i="2"/>
  <c r="I96" i="2" s="1"/>
  <c r="J104" i="2"/>
  <c r="J96" i="2" s="1"/>
  <c r="L104" i="2"/>
  <c r="L96" i="2" s="1"/>
  <c r="M104" i="2"/>
  <c r="M96" i="2" s="1"/>
  <c r="N104" i="2"/>
  <c r="N96" i="2" s="1"/>
  <c r="O104" i="2"/>
  <c r="O96" i="2" s="1"/>
  <c r="P104" i="2"/>
  <c r="P96" i="2" s="1"/>
  <c r="R104" i="2"/>
  <c r="R96" i="2" s="1"/>
  <c r="S104" i="2"/>
  <c r="S96" i="2" s="1"/>
  <c r="T104" i="2"/>
  <c r="T96" i="2" s="1"/>
  <c r="Q105" i="2"/>
  <c r="Q106" i="2"/>
  <c r="Q108" i="2"/>
  <c r="Q109" i="2"/>
  <c r="Q110" i="2"/>
  <c r="Q107" i="2"/>
  <c r="V132" i="2"/>
  <c r="U132" i="2"/>
  <c r="H132" i="2"/>
  <c r="W132" i="2" s="1"/>
  <c r="V131" i="2"/>
  <c r="U131" i="2"/>
  <c r="H131" i="2"/>
  <c r="W131" i="2" s="1"/>
  <c r="V130" i="2"/>
  <c r="U130" i="2"/>
  <c r="H130" i="2"/>
  <c r="W130" i="2" s="1"/>
  <c r="V129" i="2"/>
  <c r="U129" i="2"/>
  <c r="H129" i="2"/>
  <c r="W129" i="2" s="1"/>
  <c r="V128" i="2"/>
  <c r="U128" i="2"/>
  <c r="H128" i="2"/>
  <c r="W128" i="2" s="1"/>
  <c r="V127" i="2"/>
  <c r="U127" i="2"/>
  <c r="H127" i="2"/>
  <c r="G126" i="2"/>
  <c r="F126" i="2"/>
  <c r="H125" i="2"/>
  <c r="H124" i="2"/>
  <c r="H123" i="2"/>
  <c r="W123" i="2" s="1"/>
  <c r="H122" i="2"/>
  <c r="H121" i="2"/>
  <c r="W121" i="2" s="1"/>
  <c r="H120" i="2"/>
  <c r="G119" i="2"/>
  <c r="F119" i="2"/>
  <c r="V118" i="2"/>
  <c r="U118" i="2"/>
  <c r="H118" i="2"/>
  <c r="W118" i="2" s="1"/>
  <c r="V117" i="2"/>
  <c r="U117" i="2"/>
  <c r="H117" i="2"/>
  <c r="V116" i="2"/>
  <c r="U116" i="2"/>
  <c r="H116" i="2"/>
  <c r="V115" i="2"/>
  <c r="U115" i="2"/>
  <c r="H115" i="2"/>
  <c r="V114" i="2"/>
  <c r="U114" i="2"/>
  <c r="H114" i="2"/>
  <c r="W114" i="2" s="1"/>
  <c r="V113" i="2"/>
  <c r="U113" i="2"/>
  <c r="H113" i="2"/>
  <c r="G112" i="2"/>
  <c r="F112" i="2"/>
  <c r="V110" i="2"/>
  <c r="U110" i="2"/>
  <c r="H110" i="2"/>
  <c r="W110" i="2" s="1"/>
  <c r="V109" i="2"/>
  <c r="U109" i="2"/>
  <c r="H109" i="2"/>
  <c r="V108" i="2"/>
  <c r="U108" i="2"/>
  <c r="H108" i="2"/>
  <c r="V107" i="2"/>
  <c r="U107" i="2"/>
  <c r="H107" i="2"/>
  <c r="V106" i="2"/>
  <c r="U106" i="2"/>
  <c r="H106" i="2"/>
  <c r="V105" i="2"/>
  <c r="U105" i="2"/>
  <c r="H105" i="2"/>
  <c r="V103" i="2"/>
  <c r="U103" i="2"/>
  <c r="H103" i="2"/>
  <c r="W103" i="2" s="1"/>
  <c r="V102" i="2"/>
  <c r="U102" i="2"/>
  <c r="H102" i="2"/>
  <c r="W102" i="2" s="1"/>
  <c r="V101" i="2"/>
  <c r="U101" i="2"/>
  <c r="H101" i="2"/>
  <c r="W101" i="2" s="1"/>
  <c r="V100" i="2"/>
  <c r="U100" i="2"/>
  <c r="H100" i="2"/>
  <c r="W100" i="2" s="1"/>
  <c r="V99" i="2"/>
  <c r="U99" i="2"/>
  <c r="H99" i="2"/>
  <c r="W99" i="2" s="1"/>
  <c r="V98" i="2"/>
  <c r="U98" i="2"/>
  <c r="H98" i="2"/>
  <c r="G97" i="2"/>
  <c r="F97" i="2"/>
  <c r="F74" i="2"/>
  <c r="Q88" i="2"/>
  <c r="Q87" i="2"/>
  <c r="Q86" i="2"/>
  <c r="Q85" i="2"/>
  <c r="Q84" i="2"/>
  <c r="Q83" i="2"/>
  <c r="Q77" i="2"/>
  <c r="Q78" i="2"/>
  <c r="Q79" i="2"/>
  <c r="Q80" i="2"/>
  <c r="Q81" i="2"/>
  <c r="I82" i="2"/>
  <c r="J82" i="2"/>
  <c r="K82" i="2"/>
  <c r="L82" i="2"/>
  <c r="M82" i="2"/>
  <c r="N82" i="2"/>
  <c r="O82" i="2"/>
  <c r="P82" i="2"/>
  <c r="R82" i="2"/>
  <c r="S82" i="2"/>
  <c r="T82" i="2"/>
  <c r="I75" i="2"/>
  <c r="I74" i="2" s="1"/>
  <c r="J75" i="2"/>
  <c r="K75" i="2"/>
  <c r="L75" i="2"/>
  <c r="L74" i="2" s="1"/>
  <c r="M75" i="2"/>
  <c r="N75" i="2"/>
  <c r="O75" i="2"/>
  <c r="O74" i="2" s="1"/>
  <c r="P75" i="2"/>
  <c r="R75" i="2"/>
  <c r="R74" i="2" s="1"/>
  <c r="S75" i="2"/>
  <c r="T75" i="2"/>
  <c r="Q76" i="2"/>
  <c r="V95" i="2"/>
  <c r="U95" i="2"/>
  <c r="H95" i="2"/>
  <c r="W95" i="2" s="1"/>
  <c r="V94" i="2"/>
  <c r="U94" i="2"/>
  <c r="H94" i="2"/>
  <c r="W94" i="2" s="1"/>
  <c r="V93" i="2"/>
  <c r="U93" i="2"/>
  <c r="H93" i="2"/>
  <c r="W93" i="2" s="1"/>
  <c r="V92" i="2"/>
  <c r="U92" i="2"/>
  <c r="H92" i="2"/>
  <c r="W92" i="2" s="1"/>
  <c r="V91" i="2"/>
  <c r="U91" i="2"/>
  <c r="H91" i="2"/>
  <c r="W91" i="2" s="1"/>
  <c r="V90" i="2"/>
  <c r="U90" i="2"/>
  <c r="H90" i="2"/>
  <c r="G89" i="2"/>
  <c r="F89" i="2"/>
  <c r="V88" i="2"/>
  <c r="U88" i="2"/>
  <c r="H88" i="2"/>
  <c r="W88" i="2" s="1"/>
  <c r="V87" i="2"/>
  <c r="U87" i="2"/>
  <c r="H87" i="2"/>
  <c r="V86" i="2"/>
  <c r="U86" i="2"/>
  <c r="H86" i="2"/>
  <c r="W86" i="2" s="1"/>
  <c r="V85" i="2"/>
  <c r="U85" i="2"/>
  <c r="H85" i="2"/>
  <c r="V84" i="2"/>
  <c r="U84" i="2"/>
  <c r="H84" i="2"/>
  <c r="W84" i="2" s="1"/>
  <c r="V83" i="2"/>
  <c r="U83" i="2"/>
  <c r="H83" i="2"/>
  <c r="G82" i="2"/>
  <c r="F82" i="2"/>
  <c r="V81" i="2"/>
  <c r="U81" i="2"/>
  <c r="H81" i="2"/>
  <c r="V80" i="2"/>
  <c r="U80" i="2"/>
  <c r="H80" i="2"/>
  <c r="V79" i="2"/>
  <c r="U79" i="2"/>
  <c r="H79" i="2"/>
  <c r="W79" i="2" s="1"/>
  <c r="V78" i="2"/>
  <c r="U78" i="2"/>
  <c r="H78" i="2"/>
  <c r="V77" i="2"/>
  <c r="U77" i="2"/>
  <c r="H77" i="2"/>
  <c r="V76" i="2"/>
  <c r="U76" i="2"/>
  <c r="H76" i="2"/>
  <c r="G75" i="2"/>
  <c r="F75" i="2"/>
  <c r="V73" i="2"/>
  <c r="U73" i="2"/>
  <c r="H73" i="2"/>
  <c r="W73" i="2" s="1"/>
  <c r="V72" i="2"/>
  <c r="U72" i="2"/>
  <c r="H72" i="2"/>
  <c r="W72" i="2" s="1"/>
  <c r="V71" i="2"/>
  <c r="U71" i="2"/>
  <c r="H71" i="2"/>
  <c r="W71" i="2" s="1"/>
  <c r="V70" i="2"/>
  <c r="U70" i="2"/>
  <c r="H70" i="2"/>
  <c r="W70" i="2" s="1"/>
  <c r="V69" i="2"/>
  <c r="U69" i="2"/>
  <c r="H69" i="2"/>
  <c r="W69" i="2" s="1"/>
  <c r="V68" i="2"/>
  <c r="U68" i="2"/>
  <c r="H68" i="2"/>
  <c r="G67" i="2"/>
  <c r="F67" i="2"/>
  <c r="V66" i="2"/>
  <c r="U66" i="2"/>
  <c r="V65" i="2"/>
  <c r="U65" i="2"/>
  <c r="V64" i="2"/>
  <c r="U64" i="2"/>
  <c r="V63" i="2"/>
  <c r="U63" i="2"/>
  <c r="V62" i="2"/>
  <c r="U62" i="2"/>
  <c r="V61" i="2"/>
  <c r="U61" i="2"/>
  <c r="V59" i="2"/>
  <c r="U59" i="2"/>
  <c r="V58" i="2"/>
  <c r="U58" i="2"/>
  <c r="V57" i="2"/>
  <c r="U57" i="2"/>
  <c r="W56" i="2"/>
  <c r="V56" i="2"/>
  <c r="U56" i="2"/>
  <c r="V55" i="2"/>
  <c r="U55" i="2"/>
  <c r="V54" i="2"/>
  <c r="U54" i="2"/>
  <c r="H66" i="2"/>
  <c r="W66" i="2" s="1"/>
  <c r="H65" i="2"/>
  <c r="W65" i="2" s="1"/>
  <c r="H64" i="2"/>
  <c r="W64" i="2" s="1"/>
  <c r="H63" i="2"/>
  <c r="W63" i="2" s="1"/>
  <c r="H62" i="2"/>
  <c r="W62" i="2" s="1"/>
  <c r="H61" i="2"/>
  <c r="W61" i="2" s="1"/>
  <c r="G60" i="2"/>
  <c r="F60" i="2"/>
  <c r="H59" i="2"/>
  <c r="W59" i="2" s="1"/>
  <c r="H58" i="2"/>
  <c r="W58" i="2" s="1"/>
  <c r="H57" i="2"/>
  <c r="W57" i="2" s="1"/>
  <c r="H56" i="2"/>
  <c r="H55" i="2"/>
  <c r="W55" i="2" s="1"/>
  <c r="H54" i="2"/>
  <c r="W54" i="2" s="1"/>
  <c r="G53" i="2"/>
  <c r="F53" i="2"/>
  <c r="V52" i="2"/>
  <c r="U52" i="2"/>
  <c r="T52" i="2"/>
  <c r="Q52" i="2"/>
  <c r="N52" i="2"/>
  <c r="K52" i="2"/>
  <c r="H52" i="2"/>
  <c r="V51" i="2"/>
  <c r="U51" i="2"/>
  <c r="T51" i="2"/>
  <c r="Q51" i="2"/>
  <c r="N51" i="2"/>
  <c r="K51" i="2"/>
  <c r="H51" i="2"/>
  <c r="V50" i="2"/>
  <c r="U50" i="2"/>
  <c r="T50" i="2"/>
  <c r="Q50" i="2"/>
  <c r="N50" i="2"/>
  <c r="K50" i="2"/>
  <c r="H50" i="2"/>
  <c r="V49" i="2"/>
  <c r="U49" i="2"/>
  <c r="T49" i="2"/>
  <c r="Q49" i="2"/>
  <c r="N49" i="2"/>
  <c r="K49" i="2"/>
  <c r="H49" i="2"/>
  <c r="V48" i="2"/>
  <c r="U48" i="2"/>
  <c r="T48" i="2"/>
  <c r="Q48" i="2"/>
  <c r="N48" i="2"/>
  <c r="K48" i="2"/>
  <c r="H48" i="2"/>
  <c r="V47" i="2"/>
  <c r="U47" i="2"/>
  <c r="T47" i="2"/>
  <c r="Q47" i="2"/>
  <c r="N47" i="2"/>
  <c r="K47" i="2"/>
  <c r="H47" i="2"/>
  <c r="S46" i="2"/>
  <c r="R46" i="2"/>
  <c r="P46" i="2"/>
  <c r="O46" i="2"/>
  <c r="M46" i="2"/>
  <c r="L46" i="2"/>
  <c r="J46" i="2"/>
  <c r="I46" i="2"/>
  <c r="G46" i="2"/>
  <c r="F46" i="2"/>
  <c r="V45" i="2"/>
  <c r="U45" i="2"/>
  <c r="T45" i="2"/>
  <c r="Q45" i="2"/>
  <c r="N45" i="2"/>
  <c r="K45" i="2"/>
  <c r="H45" i="2"/>
  <c r="V44" i="2"/>
  <c r="U44" i="2"/>
  <c r="T44" i="2"/>
  <c r="Q44" i="2"/>
  <c r="N44" i="2"/>
  <c r="K44" i="2"/>
  <c r="H44" i="2"/>
  <c r="V43" i="2"/>
  <c r="U43" i="2"/>
  <c r="T43" i="2"/>
  <c r="Q43" i="2"/>
  <c r="N43" i="2"/>
  <c r="K43" i="2"/>
  <c r="H43" i="2"/>
  <c r="V42" i="2"/>
  <c r="U42" i="2"/>
  <c r="T42" i="2"/>
  <c r="Q42" i="2"/>
  <c r="N42" i="2"/>
  <c r="K42" i="2"/>
  <c r="H42" i="2"/>
  <c r="V41" i="2"/>
  <c r="U41" i="2"/>
  <c r="T41" i="2"/>
  <c r="Q41" i="2"/>
  <c r="N41" i="2"/>
  <c r="K41" i="2"/>
  <c r="H41" i="2"/>
  <c r="V40" i="2"/>
  <c r="U40" i="2"/>
  <c r="T40" i="2"/>
  <c r="Q40" i="2"/>
  <c r="N40" i="2"/>
  <c r="K40" i="2"/>
  <c r="H40" i="2"/>
  <c r="S39" i="2"/>
  <c r="R39" i="2"/>
  <c r="P39" i="2"/>
  <c r="O39" i="2"/>
  <c r="M39" i="2"/>
  <c r="L39" i="2"/>
  <c r="J39" i="2"/>
  <c r="I39" i="2"/>
  <c r="G39" i="2"/>
  <c r="F39" i="2"/>
  <c r="V38" i="2"/>
  <c r="U38" i="2"/>
  <c r="T38" i="2"/>
  <c r="Q38" i="2"/>
  <c r="N38" i="2"/>
  <c r="K38" i="2"/>
  <c r="V37" i="2"/>
  <c r="U37" i="2"/>
  <c r="T37" i="2"/>
  <c r="Q37" i="2"/>
  <c r="N37" i="2"/>
  <c r="K37" i="2"/>
  <c r="V36" i="2"/>
  <c r="U36" i="2"/>
  <c r="T36" i="2"/>
  <c r="Q36" i="2"/>
  <c r="N36" i="2"/>
  <c r="K36" i="2"/>
  <c r="V35" i="2"/>
  <c r="U35" i="2"/>
  <c r="T35" i="2"/>
  <c r="Q35" i="2"/>
  <c r="N35" i="2"/>
  <c r="K35" i="2"/>
  <c r="V34" i="2"/>
  <c r="U34" i="2"/>
  <c r="T34" i="2"/>
  <c r="Q34" i="2"/>
  <c r="N34" i="2"/>
  <c r="K34" i="2"/>
  <c r="V33" i="2"/>
  <c r="U33" i="2"/>
  <c r="T33" i="2"/>
  <c r="Q33" i="2"/>
  <c r="N33" i="2"/>
  <c r="K33" i="2"/>
  <c r="S32" i="2"/>
  <c r="R32" i="2"/>
  <c r="P32" i="2"/>
  <c r="O32" i="2"/>
  <c r="M32" i="2"/>
  <c r="L32" i="2"/>
  <c r="J32" i="2"/>
  <c r="I32" i="2"/>
  <c r="G32" i="2"/>
  <c r="F32" i="2"/>
  <c r="H38" i="2"/>
  <c r="H37" i="2"/>
  <c r="H36" i="2"/>
  <c r="H35" i="2"/>
  <c r="H34" i="2"/>
  <c r="H33" i="2"/>
  <c r="U30" i="2"/>
  <c r="V31" i="2"/>
  <c r="U31" i="2"/>
  <c r="V30" i="2"/>
  <c r="V29" i="2"/>
  <c r="U29" i="2"/>
  <c r="V28" i="2"/>
  <c r="U28" i="2"/>
  <c r="V27" i="2"/>
  <c r="U27" i="2"/>
  <c r="V26" i="2"/>
  <c r="U26" i="2"/>
  <c r="T31" i="2"/>
  <c r="T30" i="2"/>
  <c r="T29" i="2"/>
  <c r="T28" i="2"/>
  <c r="T27" i="2"/>
  <c r="T26" i="2"/>
  <c r="S25" i="2"/>
  <c r="S24" i="2" s="1"/>
  <c r="R25" i="2"/>
  <c r="R24" i="2" s="1"/>
  <c r="Q31" i="2"/>
  <c r="Q30" i="2"/>
  <c r="Q29" i="2"/>
  <c r="Q28" i="2"/>
  <c r="Q27" i="2"/>
  <c r="Q26" i="2"/>
  <c r="P25" i="2"/>
  <c r="N31" i="2"/>
  <c r="N30" i="2"/>
  <c r="N29" i="2"/>
  <c r="N28" i="2"/>
  <c r="N27" i="2"/>
  <c r="N26" i="2"/>
  <c r="M25" i="2"/>
  <c r="L25" i="2"/>
  <c r="K31" i="2"/>
  <c r="K30" i="2"/>
  <c r="K29" i="2"/>
  <c r="K28" i="2"/>
  <c r="K27" i="2"/>
  <c r="K26" i="2"/>
  <c r="J25" i="2"/>
  <c r="I25" i="2"/>
  <c r="G25" i="2"/>
  <c r="H31" i="2"/>
  <c r="W31" i="2" s="1"/>
  <c r="H30" i="2"/>
  <c r="H29" i="2"/>
  <c r="H28" i="2"/>
  <c r="W28" i="2" s="1"/>
  <c r="H27" i="2"/>
  <c r="H26" i="2"/>
  <c r="V23" i="2"/>
  <c r="U23" i="2"/>
  <c r="V22" i="2"/>
  <c r="U22" i="2"/>
  <c r="V21" i="2"/>
  <c r="U21" i="2"/>
  <c r="V20" i="2"/>
  <c r="U20" i="2"/>
  <c r="V19" i="2"/>
  <c r="U19" i="2"/>
  <c r="V18" i="2"/>
  <c r="U18" i="2"/>
  <c r="T23" i="2"/>
  <c r="T22" i="2"/>
  <c r="T21" i="2"/>
  <c r="T20" i="2"/>
  <c r="T19" i="2"/>
  <c r="T18" i="2"/>
  <c r="S17" i="2"/>
  <c r="R17" i="2"/>
  <c r="Q23" i="2"/>
  <c r="Q22" i="2"/>
  <c r="Q21" i="2"/>
  <c r="Q20" i="2"/>
  <c r="Q19" i="2"/>
  <c r="Q18" i="2"/>
  <c r="P17" i="2"/>
  <c r="O17" i="2"/>
  <c r="N23" i="2"/>
  <c r="N22" i="2"/>
  <c r="N21" i="2"/>
  <c r="N19" i="2"/>
  <c r="N18" i="2"/>
  <c r="M17" i="2"/>
  <c r="L17" i="2"/>
  <c r="K23" i="2"/>
  <c r="K22" i="2"/>
  <c r="K21" i="2"/>
  <c r="K20" i="2"/>
  <c r="K19" i="2"/>
  <c r="K18" i="2"/>
  <c r="J17" i="2"/>
  <c r="I17" i="2"/>
  <c r="G17" i="2"/>
  <c r="F17" i="2"/>
  <c r="H23" i="2"/>
  <c r="H22" i="2"/>
  <c r="H21" i="2"/>
  <c r="W21" i="2" s="1"/>
  <c r="H20" i="2"/>
  <c r="H19" i="2"/>
  <c r="H18" i="2"/>
  <c r="U12" i="2"/>
  <c r="V12" i="2"/>
  <c r="U13" i="2"/>
  <c r="V13" i="2"/>
  <c r="U14" i="2"/>
  <c r="V14" i="2"/>
  <c r="U15" i="2"/>
  <c r="V15" i="2"/>
  <c r="U16" i="2"/>
  <c r="V16" i="2"/>
  <c r="V11" i="2"/>
  <c r="U11" i="2"/>
  <c r="T16" i="2"/>
  <c r="T15" i="2"/>
  <c r="T14" i="2"/>
  <c r="T13" i="2"/>
  <c r="T12" i="2"/>
  <c r="T11" i="2"/>
  <c r="S10" i="2"/>
  <c r="S9" i="2" s="1"/>
  <c r="R10" i="2"/>
  <c r="R9" i="2" s="1"/>
  <c r="Q16" i="2"/>
  <c r="Q15" i="2"/>
  <c r="Q14" i="2"/>
  <c r="Q13" i="2"/>
  <c r="Q12" i="2"/>
  <c r="Q11" i="2"/>
  <c r="P10" i="2"/>
  <c r="O10" i="2"/>
  <c r="N16" i="2"/>
  <c r="N15" i="2"/>
  <c r="N14" i="2"/>
  <c r="N13" i="2"/>
  <c r="N12" i="2"/>
  <c r="N11" i="2"/>
  <c r="M10" i="2"/>
  <c r="M9" i="2" s="1"/>
  <c r="L10" i="2"/>
  <c r="K16" i="2"/>
  <c r="K15" i="2"/>
  <c r="K14" i="2"/>
  <c r="K13" i="2"/>
  <c r="K12" i="2"/>
  <c r="K11" i="2"/>
  <c r="J10" i="2"/>
  <c r="I10" i="2"/>
  <c r="H12" i="2"/>
  <c r="H13" i="2"/>
  <c r="H14" i="2"/>
  <c r="W14" i="2" s="1"/>
  <c r="H15" i="2"/>
  <c r="H16" i="2"/>
  <c r="W16" i="2" s="1"/>
  <c r="H11" i="2"/>
  <c r="W77" i="2" l="1"/>
  <c r="F24" i="2"/>
  <c r="L9" i="2"/>
  <c r="G111" i="2"/>
  <c r="F96" i="2"/>
  <c r="H10" i="2"/>
  <c r="G24" i="2"/>
  <c r="R155" i="2"/>
  <c r="W37" i="2"/>
  <c r="W78" i="2"/>
  <c r="W125" i="2"/>
  <c r="T119" i="2"/>
  <c r="P9" i="2"/>
  <c r="M24" i="2"/>
  <c r="U75" i="2"/>
  <c r="W87" i="2"/>
  <c r="T25" i="2"/>
  <c r="W120" i="2"/>
  <c r="J111" i="2"/>
  <c r="T10" i="2"/>
  <c r="I9" i="2"/>
  <c r="T74" i="2"/>
  <c r="F111" i="2"/>
  <c r="S74" i="2"/>
  <c r="S155" i="2" s="1"/>
  <c r="T32" i="2"/>
  <c r="T111" i="2"/>
  <c r="U141" i="2"/>
  <c r="U140" i="2" s="1"/>
  <c r="U126" i="2"/>
  <c r="I111" i="2"/>
  <c r="W106" i="2"/>
  <c r="G96" i="2"/>
  <c r="N74" i="2"/>
  <c r="G74" i="2"/>
  <c r="M74" i="2"/>
  <c r="L24" i="2"/>
  <c r="L155" i="2" s="1"/>
  <c r="W15" i="2"/>
  <c r="O9" i="2"/>
  <c r="J9" i="2"/>
  <c r="V148" i="2"/>
  <c r="W149" i="2"/>
  <c r="W142" i="2"/>
  <c r="W141" i="2" s="1"/>
  <c r="W140" i="2" s="1"/>
  <c r="P111" i="2"/>
  <c r="O111" i="2"/>
  <c r="W122" i="2"/>
  <c r="U112" i="2"/>
  <c r="V112" i="2"/>
  <c r="Q104" i="2"/>
  <c r="Q96" i="2" s="1"/>
  <c r="J74" i="2"/>
  <c r="K74" i="2"/>
  <c r="W85" i="2"/>
  <c r="P74" i="2"/>
  <c r="W80" i="2"/>
  <c r="J24" i="2"/>
  <c r="I24" i="2"/>
  <c r="O24" i="2"/>
  <c r="P24" i="2"/>
  <c r="H25" i="2"/>
  <c r="W11" i="2"/>
  <c r="N46" i="2"/>
  <c r="Q46" i="2"/>
  <c r="U119" i="2"/>
  <c r="V141" i="2"/>
  <c r="V140" i="2" s="1"/>
  <c r="U82" i="2"/>
  <c r="W108" i="2"/>
  <c r="K119" i="2"/>
  <c r="K111" i="2" s="1"/>
  <c r="N119" i="2"/>
  <c r="N111" i="2" s="1"/>
  <c r="Q119" i="2"/>
  <c r="Q111" i="2" s="1"/>
  <c r="V126" i="2"/>
  <c r="W29" i="2"/>
  <c r="V67" i="2"/>
  <c r="K104" i="2"/>
  <c r="K96" i="2" s="1"/>
  <c r="W20" i="2"/>
  <c r="Q75" i="2"/>
  <c r="W124" i="2"/>
  <c r="V133" i="2"/>
  <c r="N17" i="2"/>
  <c r="W36" i="2"/>
  <c r="H141" i="2"/>
  <c r="H140" i="2" s="1"/>
  <c r="U133" i="2"/>
  <c r="H133" i="2"/>
  <c r="W133" i="2"/>
  <c r="H126" i="2"/>
  <c r="H119" i="2"/>
  <c r="V119" i="2"/>
  <c r="H112" i="2"/>
  <c r="T17" i="2"/>
  <c r="V25" i="2"/>
  <c r="V97" i="2"/>
  <c r="W19" i="2"/>
  <c r="Q25" i="2"/>
  <c r="K32" i="2"/>
  <c r="T46" i="2"/>
  <c r="U46" i="2"/>
  <c r="W51" i="2"/>
  <c r="K46" i="2"/>
  <c r="V53" i="2"/>
  <c r="K17" i="2"/>
  <c r="W50" i="2"/>
  <c r="U53" i="2"/>
  <c r="Q17" i="2"/>
  <c r="W35" i="2"/>
  <c r="Q39" i="2"/>
  <c r="W22" i="2"/>
  <c r="T39" i="2"/>
  <c r="T24" i="2" s="1"/>
  <c r="V60" i="2"/>
  <c r="W13" i="2"/>
  <c r="W23" i="2"/>
  <c r="W43" i="2"/>
  <c r="K10" i="2"/>
  <c r="W27" i="2"/>
  <c r="W42" i="2"/>
  <c r="H104" i="2"/>
  <c r="W107" i="2"/>
  <c r="W109" i="2"/>
  <c r="V104" i="2"/>
  <c r="U104" i="2"/>
  <c r="H97" i="2"/>
  <c r="U97" i="2"/>
  <c r="W127" i="2"/>
  <c r="W126" i="2" s="1"/>
  <c r="W113" i="2"/>
  <c r="W112" i="2" s="1"/>
  <c r="W105" i="2"/>
  <c r="W98" i="2"/>
  <c r="W97" i="2" s="1"/>
  <c r="V89" i="2"/>
  <c r="H89" i="2"/>
  <c r="U89" i="2"/>
  <c r="Q82" i="2"/>
  <c r="W81" i="2"/>
  <c r="H82" i="2"/>
  <c r="V82" i="2"/>
  <c r="V75" i="2"/>
  <c r="H75" i="2"/>
  <c r="W76" i="2"/>
  <c r="W90" i="2"/>
  <c r="W89" i="2" s="1"/>
  <c r="W83" i="2"/>
  <c r="H67" i="2"/>
  <c r="U67" i="2"/>
  <c r="W68" i="2"/>
  <c r="W67" i="2" s="1"/>
  <c r="W53" i="2"/>
  <c r="W60" i="2"/>
  <c r="H60" i="2"/>
  <c r="U60" i="2"/>
  <c r="H53" i="2"/>
  <c r="N10" i="2"/>
  <c r="N9" i="2" s="1"/>
  <c r="W45" i="2"/>
  <c r="W26" i="2"/>
  <c r="W44" i="2"/>
  <c r="W52" i="2"/>
  <c r="W30" i="2"/>
  <c r="W34" i="2"/>
  <c r="W38" i="2"/>
  <c r="V17" i="2"/>
  <c r="Q32" i="2"/>
  <c r="W41" i="2"/>
  <c r="V46" i="2"/>
  <c r="W49" i="2"/>
  <c r="N32" i="2"/>
  <c r="W40" i="2"/>
  <c r="W48" i="2"/>
  <c r="H32" i="2"/>
  <c r="U32" i="2"/>
  <c r="K39" i="2"/>
  <c r="N25" i="2"/>
  <c r="V32" i="2"/>
  <c r="N39" i="2"/>
  <c r="W47" i="2"/>
  <c r="H46" i="2"/>
  <c r="U39" i="2"/>
  <c r="V39" i="2"/>
  <c r="H39" i="2"/>
  <c r="W33" i="2"/>
  <c r="K25" i="2"/>
  <c r="U25" i="2"/>
  <c r="H17" i="2"/>
  <c r="U17" i="2"/>
  <c r="W18" i="2"/>
  <c r="Q10" i="2"/>
  <c r="W12" i="2"/>
  <c r="V10" i="2"/>
  <c r="U10" i="2"/>
  <c r="G9" i="2"/>
  <c r="F10" i="2"/>
  <c r="F9" i="2" s="1"/>
  <c r="M155" i="2" l="1"/>
  <c r="U74" i="2"/>
  <c r="W82" i="2"/>
  <c r="U9" i="2"/>
  <c r="K9" i="2"/>
  <c r="T9" i="2"/>
  <c r="T155" i="2" s="1"/>
  <c r="G155" i="2"/>
  <c r="V111" i="2"/>
  <c r="I155" i="2"/>
  <c r="W119" i="2"/>
  <c r="W111" i="2" s="1"/>
  <c r="O155" i="2"/>
  <c r="U111" i="2"/>
  <c r="J155" i="2"/>
  <c r="P155" i="2"/>
  <c r="N24" i="2"/>
  <c r="N155" i="2" s="1"/>
  <c r="K24" i="2"/>
  <c r="V9" i="2"/>
  <c r="Q9" i="2"/>
  <c r="H9" i="2"/>
  <c r="W10" i="2"/>
  <c r="V74" i="2"/>
  <c r="Q74" i="2"/>
  <c r="H24" i="2"/>
  <c r="H111" i="2"/>
  <c r="W25" i="2"/>
  <c r="U96" i="2"/>
  <c r="W17" i="2"/>
  <c r="V96" i="2"/>
  <c r="Q24" i="2"/>
  <c r="W46" i="2"/>
  <c r="V24" i="2"/>
  <c r="W39" i="2"/>
  <c r="U24" i="2"/>
  <c r="W75" i="2"/>
  <c r="H96" i="2"/>
  <c r="H74" i="2"/>
  <c r="W104" i="2"/>
  <c r="W96" i="2" s="1"/>
  <c r="W32" i="2"/>
  <c r="W74" i="2" l="1"/>
  <c r="K155" i="2"/>
  <c r="W9" i="2"/>
  <c r="W24" i="2"/>
  <c r="Q155" i="2"/>
  <c r="V155" i="2"/>
  <c r="H151" i="2" l="1"/>
  <c r="H148" i="2" s="1"/>
  <c r="H155" i="2" s="1"/>
  <c r="U151" i="2"/>
  <c r="U148" i="2" s="1"/>
  <c r="U155" i="2" s="1"/>
  <c r="F148" i="2"/>
  <c r="F155" i="2" s="1"/>
  <c r="W151" i="2" l="1"/>
  <c r="W148" i="2" s="1"/>
  <c r="W155" i="2" s="1"/>
</calcChain>
</file>

<file path=xl/sharedStrings.xml><?xml version="1.0" encoding="utf-8"?>
<sst xmlns="http://schemas.openxmlformats.org/spreadsheetml/2006/main" count="176" uniqueCount="46">
  <si>
    <t>TOTAL</t>
  </si>
  <si>
    <t>Prevención Social de la Violencia y la Delincuencia con Participación Ciudadana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</si>
  <si>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</si>
  <si>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</si>
  <si>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</si>
  <si>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</si>
  <si>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</si>
  <si>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Acceso a la Justicia para las Mujeres</t>
  </si>
  <si>
    <t>Inversión Pública</t>
  </si>
  <si>
    <t>Fortalecimiento de las Capacidades de Evaluación en Control de Confianza</t>
  </si>
  <si>
    <t>Red Nacional de Radiocomunicación</t>
  </si>
  <si>
    <t>Fortalecimiento de Asesorías Jurídicas de Víctimas</t>
  </si>
  <si>
    <t>Fortalecimiento al Sistema Penitenciario Nacional y de Ejecución de Medidas para Adolescentes</t>
  </si>
  <si>
    <t>Fortalecimiento al Sistema Penitenciario Nacional</t>
  </si>
  <si>
    <t>Fortalecimiento de la Autoridad Administrativa Especializada del Sistema de Justicia Penal para Adolescentes</t>
  </si>
  <si>
    <t>Desarrollo de las Ciencias Forenses en la Investigación de Hechos Delictivos</t>
  </si>
  <si>
    <t>Registro Público Vehicular</t>
  </si>
  <si>
    <t>Sistema Nacional de Atención de Llamadas de Emergencia y Denuncias Ciudadanas</t>
  </si>
  <si>
    <t>Fortalecimiento de Capacidades para la Prevención y Combate a Delitos de Alto Impacto</t>
  </si>
  <si>
    <t>Modelo Homologado de Unidades de Policía Cibernética</t>
  </si>
  <si>
    <t>Especialización de las Instancias Responsables de la Búsqueda de Personas</t>
  </si>
  <si>
    <t>PROGRAMA</t>
  </si>
  <si>
    <t>SUBPROGRAMA</t>
  </si>
  <si>
    <t>CAPÍTULO</t>
  </si>
  <si>
    <t xml:space="preserve"> RECURSOS REINTEGRADOS</t>
  </si>
  <si>
    <t>FEDERAL</t>
  </si>
  <si>
    <t>ESTATAL</t>
  </si>
  <si>
    <t>Seguimiento y Evaluación</t>
  </si>
  <si>
    <t>T O T A L E S</t>
  </si>
  <si>
    <t>Anexo Técnico
Programa con Prioridad Nacional y Subprograma</t>
  </si>
  <si>
    <t>FINANCIAMIENTO CONJUNTO</t>
  </si>
  <si>
    <t>PRESUPUESTO CONVENIDO</t>
  </si>
  <si>
    <t>EJERCIDO</t>
  </si>
  <si>
    <t>DEVENGADO</t>
  </si>
  <si>
    <t>COMPROMETIDO</t>
  </si>
  <si>
    <t>SALDO</t>
  </si>
  <si>
    <t>Profesionalización y Capacitación de los Elementos Policiales de Seguridad Pública</t>
  </si>
  <si>
    <t xml:space="preserve">Equipamiento e Infraestructura de las Instituciones de Seguridad Pública </t>
  </si>
  <si>
    <t>Equipamiento de las Instituciones de Seguridad Pública</t>
  </si>
  <si>
    <t>Infraestructura de las Instituciones de Seguridad Pública</t>
  </si>
  <si>
    <t>Fortalecimiento y/o Creación de las Unidades de Inteligencia Patrimonial y Económica (UIPE´S)</t>
  </si>
  <si>
    <t xml:space="preserve">Sistema Nacional de Información </t>
  </si>
  <si>
    <t>Sistema Nacional de Información, base de datos del SNSP</t>
  </si>
  <si>
    <t>Fortalecimiento de los Sistemas de Videovigilancia y Geolocalización</t>
  </si>
  <si>
    <t>Fortalecimiento Tecnológico del Registro Vehicular (REPUVE)</t>
  </si>
  <si>
    <t>Profesionalización, Certificación y Capacitación de los Elementos Policiales y las Instituciones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</si>
</sst>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00"/>
    <numFmt numFmtId="166" formatCode="0_ ;\-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92CDDC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46">
    <xf numFmtId="0" fontId="0" fillId="0" borderId="0" xfId="0"/>
    <xf numFmtId="0" fontId="6" fillId="0" borderId="9" xfId="3" applyFont="1" applyFill="1" applyBorder="1" applyAlignment="1">
      <alignment horizontal="center" vertical="center"/>
    </xf>
    <xf numFmtId="164" fontId="7" fillId="0" borderId="9" xfId="3" applyNumberFormat="1" applyFont="1" applyFill="1" applyBorder="1" applyAlignment="1">
      <alignment horizontal="left" vertical="center" wrapText="1"/>
    </xf>
    <xf numFmtId="4" fontId="7" fillId="0" borderId="10" xfId="2" applyNumberFormat="1" applyFont="1" applyFill="1" applyBorder="1" applyAlignment="1">
      <alignment horizontal="right" vertical="center" wrapText="1"/>
    </xf>
    <xf numFmtId="4" fontId="5" fillId="0" borderId="9" xfId="3" applyNumberFormat="1" applyFont="1" applyFill="1" applyBorder="1" applyAlignment="1">
      <alignment horizontal="right" vertical="center" wrapText="1"/>
    </xf>
    <xf numFmtId="4" fontId="7" fillId="0" borderId="9" xfId="3" applyNumberFormat="1" applyFont="1" applyFill="1" applyBorder="1" applyAlignment="1">
      <alignment horizontal="right" vertical="center" wrapText="1"/>
    </xf>
    <xf numFmtId="4" fontId="7" fillId="0" borderId="10" xfId="4" applyNumberFormat="1" applyFont="1" applyFill="1" applyBorder="1" applyAlignment="1">
      <alignment horizontal="right" vertical="center" wrapText="1"/>
    </xf>
    <xf numFmtId="4" fontId="7" fillId="0" borderId="11" xfId="4" applyNumberFormat="1" applyFont="1" applyFill="1" applyBorder="1" applyAlignment="1">
      <alignment horizontal="right" vertical="center" wrapText="1"/>
    </xf>
    <xf numFmtId="4" fontId="7" fillId="0" borderId="11" xfId="2" applyNumberFormat="1" applyFont="1" applyFill="1" applyBorder="1" applyAlignment="1">
      <alignment horizontal="right" vertical="center" wrapText="1"/>
    </xf>
    <xf numFmtId="0" fontId="6" fillId="0" borderId="12" xfId="3" applyFont="1" applyFill="1" applyBorder="1" applyAlignment="1">
      <alignment horizontal="center" vertical="center"/>
    </xf>
    <xf numFmtId="164" fontId="7" fillId="0" borderId="12" xfId="3" applyNumberFormat="1" applyFont="1" applyFill="1" applyBorder="1" applyAlignment="1">
      <alignment horizontal="left" vertical="center" wrapText="1"/>
    </xf>
    <xf numFmtId="4" fontId="5" fillId="0" borderId="12" xfId="3" applyNumberFormat="1" applyFont="1" applyFill="1" applyBorder="1" applyAlignment="1">
      <alignment horizontal="right" vertical="center" wrapText="1"/>
    </xf>
    <xf numFmtId="4" fontId="7" fillId="0" borderId="12" xfId="3" applyNumberFormat="1" applyFont="1" applyFill="1" applyBorder="1" applyAlignment="1">
      <alignment horizontal="right" vertical="center" wrapText="1"/>
    </xf>
    <xf numFmtId="4" fontId="5" fillId="2" borderId="8" xfId="3" applyNumberFormat="1" applyFont="1" applyFill="1" applyBorder="1" applyAlignment="1">
      <alignment horizontal="right" vertical="center" wrapText="1"/>
    </xf>
    <xf numFmtId="4" fontId="5" fillId="6" borderId="9" xfId="3" applyNumberFormat="1" applyFont="1" applyFill="1" applyBorder="1" applyAlignment="1">
      <alignment horizontal="right" vertical="center" wrapText="1"/>
    </xf>
    <xf numFmtId="4" fontId="5" fillId="7" borderId="8" xfId="3" applyNumberFormat="1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/>
    </xf>
    <xf numFmtId="41" fontId="9" fillId="3" borderId="6" xfId="3" applyNumberFormat="1" applyFont="1" applyFill="1" applyBorder="1" applyAlignment="1">
      <alignment horizontal="center" vertical="center" wrapText="1"/>
    </xf>
    <xf numFmtId="4" fontId="10" fillId="3" borderId="6" xfId="3" applyNumberFormat="1" applyFont="1" applyFill="1" applyBorder="1" applyAlignment="1">
      <alignment horizontal="right" vertical="center" wrapText="1"/>
    </xf>
    <xf numFmtId="41" fontId="5" fillId="5" borderId="6" xfId="3" applyNumberFormat="1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vertical="center"/>
    </xf>
    <xf numFmtId="0" fontId="4" fillId="3" borderId="9" xfId="3" applyFont="1" applyFill="1" applyBorder="1" applyAlignment="1">
      <alignment vertical="center"/>
    </xf>
    <xf numFmtId="0" fontId="4" fillId="3" borderId="12" xfId="3" applyFont="1" applyFill="1" applyBorder="1" applyAlignment="1">
      <alignment vertical="center"/>
    </xf>
    <xf numFmtId="4" fontId="0" fillId="0" borderId="0" xfId="0" applyNumberFormat="1"/>
    <xf numFmtId="0" fontId="4" fillId="3" borderId="1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0" fontId="4" fillId="3" borderId="7" xfId="3" applyFont="1" applyFill="1" applyBorder="1" applyAlignment="1">
      <alignment horizontal="center" vertical="center"/>
    </xf>
    <xf numFmtId="164" fontId="5" fillId="6" borderId="9" xfId="3" applyNumberFormat="1" applyFont="1" applyFill="1" applyBorder="1" applyAlignment="1">
      <alignment horizontal="center" vertical="center" wrapText="1"/>
    </xf>
    <xf numFmtId="164" fontId="5" fillId="6" borderId="12" xfId="3" applyNumberFormat="1" applyFont="1" applyFill="1" applyBorder="1" applyAlignment="1">
      <alignment horizontal="center" vertical="center" wrapText="1"/>
    </xf>
    <xf numFmtId="164" fontId="5" fillId="6" borderId="9" xfId="3" applyNumberFormat="1" applyFont="1" applyFill="1" applyBorder="1" applyAlignment="1">
      <alignment horizontal="justify" vertical="center" wrapText="1"/>
    </xf>
    <xf numFmtId="164" fontId="5" fillId="2" borderId="8" xfId="3" applyNumberFormat="1" applyFont="1" applyFill="1" applyBorder="1" applyAlignment="1">
      <alignment horizontal="justify" vertical="center" wrapText="1"/>
    </xf>
    <xf numFmtId="0" fontId="4" fillId="3" borderId="14" xfId="3" applyFont="1" applyFill="1" applyBorder="1" applyAlignment="1">
      <alignment horizontal="center" vertical="center"/>
    </xf>
    <xf numFmtId="0" fontId="4" fillId="3" borderId="13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3" borderId="9" xfId="3" applyFont="1" applyFill="1" applyBorder="1" applyAlignment="1">
      <alignment horizontal="center" vertical="center"/>
    </xf>
    <xf numFmtId="0" fontId="4" fillId="3" borderId="12" xfId="3" applyFont="1" applyFill="1" applyBorder="1" applyAlignment="1">
      <alignment horizontal="center" vertical="center"/>
    </xf>
    <xf numFmtId="164" fontId="5" fillId="6" borderId="9" xfId="3" applyNumberFormat="1" applyFont="1" applyFill="1" applyBorder="1" applyAlignment="1">
      <alignment horizontal="left" vertical="center" wrapText="1"/>
    </xf>
    <xf numFmtId="164" fontId="5" fillId="7" borderId="8" xfId="3" applyNumberFormat="1" applyFont="1" applyFill="1" applyBorder="1" applyAlignment="1">
      <alignment horizontal="center" vertical="center" wrapText="1"/>
    </xf>
    <xf numFmtId="0" fontId="4" fillId="4" borderId="9" xfId="3" applyFont="1" applyFill="1" applyBorder="1" applyAlignment="1">
      <alignment horizontal="center" vertical="center"/>
    </xf>
    <xf numFmtId="0" fontId="4" fillId="4" borderId="12" xfId="3" applyFont="1" applyFill="1" applyBorder="1" applyAlignment="1">
      <alignment horizontal="center" vertical="center"/>
    </xf>
    <xf numFmtId="41" fontId="5" fillId="5" borderId="3" xfId="3" applyNumberFormat="1" applyFont="1" applyFill="1" applyBorder="1" applyAlignment="1">
      <alignment horizontal="center" vertical="center" wrapText="1"/>
    </xf>
    <xf numFmtId="41" fontId="5" fillId="5" borderId="4" xfId="3" applyNumberFormat="1" applyFont="1" applyFill="1" applyBorder="1" applyAlignment="1">
      <alignment horizontal="center" vertical="center" wrapText="1"/>
    </xf>
    <xf numFmtId="41" fontId="5" fillId="5" borderId="5" xfId="3" applyNumberFormat="1" applyFont="1" applyFill="1" applyBorder="1" applyAlignment="1">
      <alignment horizontal="center" vertical="center" wrapText="1"/>
    </xf>
    <xf numFmtId="166" fontId="5" fillId="5" borderId="6" xfId="3" applyNumberFormat="1" applyFont="1" applyFill="1" applyBorder="1" applyAlignment="1">
      <alignment horizontal="center" vertical="center" wrapText="1"/>
    </xf>
    <xf numFmtId="41" fontId="5" fillId="5" borderId="6" xfId="3" applyNumberFormat="1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textRotation="90"/>
    </xf>
  </cellXfs>
  <cellStyles count="5">
    <cellStyle name="Millares 2 10" xfId="2"/>
    <cellStyle name="Normal" xfId="0" builtinId="0"/>
    <cellStyle name="Normal 2 2 2" xfId="3"/>
    <cellStyle name="Normal 2 2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W157"/>
  <sheetViews>
    <sheetView tabSelected="1" zoomScale="50" zoomScaleNormal="50" workbookViewId="0">
      <pane xSplit="8310" ySplit="1740" topLeftCell="K140" activePane="bottomRight"/>
      <selection pane="topRight" activeCell="F1" sqref="F1"/>
      <selection pane="bottomLeft" activeCell="A9" sqref="A9"/>
      <selection pane="bottomRight" activeCell="N152" sqref="N152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26.7109375" bestFit="1" customWidth="1"/>
    <col min="16" max="16" width="27.7109375" customWidth="1"/>
    <col min="17" max="17" width="26.7109375" bestFit="1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5" spans="2:23" ht="15.75" thickBot="1"/>
    <row r="6" spans="2:23" ht="27" thickBot="1">
      <c r="B6" s="45" t="s">
        <v>21</v>
      </c>
      <c r="C6" s="45" t="s">
        <v>22</v>
      </c>
      <c r="D6" s="45" t="s">
        <v>23</v>
      </c>
      <c r="E6" s="44" t="s">
        <v>29</v>
      </c>
      <c r="F6" s="43" t="s">
        <v>30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spans="2:23" ht="27" customHeight="1" thickBot="1">
      <c r="B7" s="45"/>
      <c r="C7" s="45"/>
      <c r="D7" s="45"/>
      <c r="E7" s="44"/>
      <c r="F7" s="44" t="s">
        <v>31</v>
      </c>
      <c r="G7" s="44"/>
      <c r="H7" s="44"/>
      <c r="I7" s="44" t="s">
        <v>34</v>
      </c>
      <c r="J7" s="44"/>
      <c r="K7" s="44"/>
      <c r="L7" s="44" t="s">
        <v>33</v>
      </c>
      <c r="M7" s="44"/>
      <c r="N7" s="44"/>
      <c r="O7" s="44" t="s">
        <v>32</v>
      </c>
      <c r="P7" s="44"/>
      <c r="Q7" s="44"/>
      <c r="R7" s="40" t="s">
        <v>24</v>
      </c>
      <c r="S7" s="41"/>
      <c r="T7" s="42"/>
      <c r="U7" s="43" t="s">
        <v>35</v>
      </c>
      <c r="V7" s="43"/>
      <c r="W7" s="43"/>
    </row>
    <row r="8" spans="2:23" ht="27" thickBot="1">
      <c r="B8" s="45"/>
      <c r="C8" s="45"/>
      <c r="D8" s="45"/>
      <c r="E8" s="44"/>
      <c r="F8" s="19" t="s">
        <v>25</v>
      </c>
      <c r="G8" s="19" t="s">
        <v>26</v>
      </c>
      <c r="H8" s="19" t="s">
        <v>0</v>
      </c>
      <c r="I8" s="19" t="s">
        <v>25</v>
      </c>
      <c r="J8" s="19" t="s">
        <v>26</v>
      </c>
      <c r="K8" s="19" t="s">
        <v>0</v>
      </c>
      <c r="L8" s="19" t="s">
        <v>25</v>
      </c>
      <c r="M8" s="19" t="s">
        <v>26</v>
      </c>
      <c r="N8" s="19" t="s">
        <v>0</v>
      </c>
      <c r="O8" s="19" t="s">
        <v>25</v>
      </c>
      <c r="P8" s="19" t="s">
        <v>26</v>
      </c>
      <c r="Q8" s="19" t="s">
        <v>0</v>
      </c>
      <c r="R8" s="19" t="s">
        <v>25</v>
      </c>
      <c r="S8" s="19" t="s">
        <v>26</v>
      </c>
      <c r="T8" s="19" t="s">
        <v>0</v>
      </c>
      <c r="U8" s="19" t="s">
        <v>25</v>
      </c>
      <c r="V8" s="19" t="s">
        <v>26</v>
      </c>
      <c r="W8" s="19" t="s">
        <v>0</v>
      </c>
    </row>
    <row r="9" spans="2:23" ht="26.25">
      <c r="B9" s="20">
        <v>2</v>
      </c>
      <c r="C9" s="30" t="s">
        <v>45</v>
      </c>
      <c r="D9" s="30"/>
      <c r="E9" s="30"/>
      <c r="F9" s="13">
        <f>+F10+F17</f>
        <v>13668600</v>
      </c>
      <c r="G9" s="13">
        <f t="shared" ref="G9:W9" si="0">+G10+G17</f>
        <v>17846400</v>
      </c>
      <c r="H9" s="13">
        <f t="shared" si="0"/>
        <v>31515000</v>
      </c>
      <c r="I9" s="13">
        <f t="shared" si="0"/>
        <v>0</v>
      </c>
      <c r="J9" s="13">
        <f t="shared" si="0"/>
        <v>4520267.9000000004</v>
      </c>
      <c r="K9" s="13">
        <f t="shared" si="0"/>
        <v>4520267.9000000004</v>
      </c>
      <c r="L9" s="13">
        <f t="shared" si="0"/>
        <v>1387327.99</v>
      </c>
      <c r="M9" s="13">
        <f t="shared" si="0"/>
        <v>104112.8</v>
      </c>
      <c r="N9" s="13">
        <f t="shared" si="0"/>
        <v>1491440.79</v>
      </c>
      <c r="O9" s="13">
        <f t="shared" si="0"/>
        <v>12279537.02</v>
      </c>
      <c r="P9" s="13">
        <f t="shared" si="0"/>
        <v>13071358.43</v>
      </c>
      <c r="Q9" s="13">
        <f t="shared" si="0"/>
        <v>25350895.449999999</v>
      </c>
      <c r="R9" s="13">
        <f t="shared" si="0"/>
        <v>0</v>
      </c>
      <c r="S9" s="13">
        <f t="shared" si="0"/>
        <v>0</v>
      </c>
      <c r="T9" s="13">
        <f t="shared" si="0"/>
        <v>0</v>
      </c>
      <c r="U9" s="13">
        <f t="shared" si="0"/>
        <v>1734.9899999996414</v>
      </c>
      <c r="V9" s="13">
        <f t="shared" si="0"/>
        <v>150660.87000000008</v>
      </c>
      <c r="W9" s="13">
        <f t="shared" si="0"/>
        <v>152395.85999999972</v>
      </c>
    </row>
    <row r="10" spans="2:23" ht="26.25">
      <c r="B10" s="21"/>
      <c r="C10" s="27">
        <v>1</v>
      </c>
      <c r="D10" s="29" t="s">
        <v>9</v>
      </c>
      <c r="E10" s="29"/>
      <c r="F10" s="14">
        <f>+SUM(F11:F16)</f>
        <v>2188600</v>
      </c>
      <c r="G10" s="14">
        <f t="shared" ref="G10:H10" si="1">+SUM(G11:G16)</f>
        <v>17811400</v>
      </c>
      <c r="H10" s="14">
        <f t="shared" si="1"/>
        <v>20000000</v>
      </c>
      <c r="I10" s="14">
        <f>+SUM(I11:I16)</f>
        <v>0</v>
      </c>
      <c r="J10" s="14">
        <f t="shared" ref="J10" si="2">+SUM(J11:J16)</f>
        <v>4520267.9000000004</v>
      </c>
      <c r="K10" s="14">
        <f t="shared" ref="K10" si="3">+SUM(K11:K16)</f>
        <v>4520267.9000000004</v>
      </c>
      <c r="L10" s="14">
        <f>+SUM(L11:L16)</f>
        <v>18328</v>
      </c>
      <c r="M10" s="14">
        <f t="shared" ref="M10" si="4">+SUM(M11:M16)</f>
        <v>69112.800000000003</v>
      </c>
      <c r="N10" s="14">
        <f t="shared" ref="N10" si="5">+SUM(N11:N16)</f>
        <v>87440.8</v>
      </c>
      <c r="O10" s="14">
        <f>+SUM(O11:O16)</f>
        <v>2169537.0300000003</v>
      </c>
      <c r="P10" s="14">
        <f t="shared" ref="P10" si="6">+SUM(P11:P16)</f>
        <v>13071358.43</v>
      </c>
      <c r="Q10" s="14">
        <f t="shared" ref="Q10" si="7">+SUM(Q11:Q16)</f>
        <v>15240895.459999999</v>
      </c>
      <c r="R10" s="14">
        <f>+SUM(R11:R16)</f>
        <v>0</v>
      </c>
      <c r="S10" s="14">
        <f t="shared" ref="S10" si="8">+SUM(S11:S16)</f>
        <v>0</v>
      </c>
      <c r="T10" s="14">
        <f t="shared" ref="T10" si="9">+SUM(T11:T16)</f>
        <v>0</v>
      </c>
      <c r="U10" s="14">
        <f>+SUM(U11:U16)</f>
        <v>734.97000000008848</v>
      </c>
      <c r="V10" s="14">
        <f t="shared" ref="V10" si="10">+SUM(V11:V16)</f>
        <v>150660.87000000008</v>
      </c>
      <c r="W10" s="14">
        <f t="shared" ref="W10" si="11">+SUM(W11:W16)</f>
        <v>151395.84000000017</v>
      </c>
    </row>
    <row r="11" spans="2:23" ht="26.25">
      <c r="B11" s="21"/>
      <c r="C11" s="27"/>
      <c r="D11" s="1">
        <v>1000</v>
      </c>
      <c r="E11" s="2" t="s">
        <v>2</v>
      </c>
      <c r="F11" s="3">
        <v>0</v>
      </c>
      <c r="G11" s="3">
        <v>17600000</v>
      </c>
      <c r="H11" s="4">
        <f>+F11+G11</f>
        <v>17600000</v>
      </c>
      <c r="I11" s="3">
        <v>0</v>
      </c>
      <c r="J11" s="3">
        <v>4514199.9000000004</v>
      </c>
      <c r="K11" s="4">
        <f>+I11+J11</f>
        <v>4514199.9000000004</v>
      </c>
      <c r="L11" s="3">
        <v>0</v>
      </c>
      <c r="M11" s="3">
        <v>0</v>
      </c>
      <c r="N11" s="4">
        <f>+L11+M11</f>
        <v>0</v>
      </c>
      <c r="O11" s="3">
        <v>0</v>
      </c>
      <c r="P11" s="3">
        <v>12937052.02</v>
      </c>
      <c r="Q11" s="4">
        <f>+O11+P11</f>
        <v>12937052.02</v>
      </c>
      <c r="R11" s="3">
        <v>0</v>
      </c>
      <c r="S11" s="3">
        <v>0</v>
      </c>
      <c r="T11" s="4">
        <f>+R11+S11</f>
        <v>0</v>
      </c>
      <c r="U11" s="3">
        <f>+F11-I11-L11-O11-R11</f>
        <v>0</v>
      </c>
      <c r="V11" s="3">
        <f>+G11-J11-M11-P11-S11</f>
        <v>148748.08000000007</v>
      </c>
      <c r="W11" s="3">
        <f>+H11-K11-N11-Q11-T11</f>
        <v>148748.08000000007</v>
      </c>
    </row>
    <row r="12" spans="2:23" ht="26.25">
      <c r="B12" s="21"/>
      <c r="C12" s="27"/>
      <c r="D12" s="1">
        <v>2000</v>
      </c>
      <c r="E12" s="2" t="s">
        <v>3</v>
      </c>
      <c r="F12" s="6">
        <v>1170463.83</v>
      </c>
      <c r="G12" s="6">
        <v>0</v>
      </c>
      <c r="H12" s="4">
        <f t="shared" ref="H12:H16" si="12">+F12+G12</f>
        <v>1170463.83</v>
      </c>
      <c r="I12" s="6">
        <v>0</v>
      </c>
      <c r="J12" s="6">
        <v>0</v>
      </c>
      <c r="K12" s="4">
        <f t="shared" ref="K12:K16" si="13">+I12+J12</f>
        <v>0</v>
      </c>
      <c r="L12" s="6">
        <v>0</v>
      </c>
      <c r="M12" s="6">
        <v>0</v>
      </c>
      <c r="N12" s="4">
        <f t="shared" ref="N12:N16" si="14">+L12+M12</f>
        <v>0</v>
      </c>
      <c r="O12" s="6">
        <v>1170463.83</v>
      </c>
      <c r="P12" s="6">
        <v>0</v>
      </c>
      <c r="Q12" s="4">
        <f t="shared" ref="Q12:Q16" si="15">+O12+P12</f>
        <v>1170463.83</v>
      </c>
      <c r="R12" s="6">
        <v>0</v>
      </c>
      <c r="S12" s="6">
        <v>0</v>
      </c>
      <c r="T12" s="4">
        <f t="shared" ref="T12:T16" si="16">+R12+S12</f>
        <v>0</v>
      </c>
      <c r="U12" s="3">
        <f t="shared" ref="U12:U16" si="17">+F12-I12-L12-O12-R12</f>
        <v>0</v>
      </c>
      <c r="V12" s="3">
        <f t="shared" ref="V12:W16" si="18">+G12-J12-M12-P12-S12</f>
        <v>0</v>
      </c>
      <c r="W12" s="3">
        <f t="shared" si="18"/>
        <v>0</v>
      </c>
    </row>
    <row r="13" spans="2:23" ht="26.25">
      <c r="B13" s="21"/>
      <c r="C13" s="27"/>
      <c r="D13" s="1">
        <v>3000</v>
      </c>
      <c r="E13" s="2" t="s">
        <v>4</v>
      </c>
      <c r="F13" s="6">
        <v>0</v>
      </c>
      <c r="G13" s="3">
        <v>211400</v>
      </c>
      <c r="H13" s="4">
        <f t="shared" si="12"/>
        <v>211400</v>
      </c>
      <c r="I13" s="6">
        <v>0</v>
      </c>
      <c r="J13" s="3">
        <v>6068</v>
      </c>
      <c r="K13" s="4">
        <f t="shared" si="13"/>
        <v>6068</v>
      </c>
      <c r="L13" s="6">
        <v>0</v>
      </c>
      <c r="M13" s="3">
        <v>69112.800000000003</v>
      </c>
      <c r="N13" s="4">
        <f t="shared" si="14"/>
        <v>69112.800000000003</v>
      </c>
      <c r="O13" s="6">
        <v>0</v>
      </c>
      <c r="P13" s="3">
        <v>134306.41</v>
      </c>
      <c r="Q13" s="4">
        <f t="shared" si="15"/>
        <v>134306.41</v>
      </c>
      <c r="R13" s="6">
        <v>0</v>
      </c>
      <c r="S13" s="3">
        <v>0</v>
      </c>
      <c r="T13" s="4">
        <f t="shared" si="16"/>
        <v>0</v>
      </c>
      <c r="U13" s="3">
        <f t="shared" si="17"/>
        <v>0</v>
      </c>
      <c r="V13" s="3">
        <f t="shared" si="18"/>
        <v>1912.7900000000081</v>
      </c>
      <c r="W13" s="3">
        <f t="shared" si="18"/>
        <v>1912.7900000000081</v>
      </c>
    </row>
    <row r="14" spans="2:23" ht="26.25">
      <c r="B14" s="21"/>
      <c r="C14" s="27"/>
      <c r="D14" s="1">
        <v>4000</v>
      </c>
      <c r="E14" s="2" t="s">
        <v>5</v>
      </c>
      <c r="F14" s="6">
        <v>0</v>
      </c>
      <c r="G14" s="3">
        <v>0</v>
      </c>
      <c r="H14" s="4">
        <f t="shared" si="12"/>
        <v>0</v>
      </c>
      <c r="I14" s="6">
        <v>0</v>
      </c>
      <c r="J14" s="3">
        <v>0</v>
      </c>
      <c r="K14" s="4">
        <f t="shared" si="13"/>
        <v>0</v>
      </c>
      <c r="L14" s="6">
        <v>18328</v>
      </c>
      <c r="M14" s="3">
        <v>0</v>
      </c>
      <c r="N14" s="4">
        <f t="shared" si="14"/>
        <v>18328</v>
      </c>
      <c r="O14" s="6">
        <v>0</v>
      </c>
      <c r="P14" s="3">
        <v>0</v>
      </c>
      <c r="Q14" s="4">
        <f t="shared" si="15"/>
        <v>0</v>
      </c>
      <c r="R14" s="6">
        <v>0</v>
      </c>
      <c r="S14" s="3">
        <v>0</v>
      </c>
      <c r="T14" s="4">
        <f t="shared" si="16"/>
        <v>0</v>
      </c>
      <c r="U14" s="3">
        <f t="shared" si="17"/>
        <v>-18328</v>
      </c>
      <c r="V14" s="3">
        <f t="shared" si="18"/>
        <v>0</v>
      </c>
      <c r="W14" s="3">
        <f t="shared" si="18"/>
        <v>-18328</v>
      </c>
    </row>
    <row r="15" spans="2:23" ht="26.25">
      <c r="B15" s="21"/>
      <c r="C15" s="27"/>
      <c r="D15" s="1">
        <v>5000</v>
      </c>
      <c r="E15" s="2" t="s">
        <v>6</v>
      </c>
      <c r="F15" s="6">
        <v>1018136.17</v>
      </c>
      <c r="G15" s="3">
        <v>0</v>
      </c>
      <c r="H15" s="4">
        <f t="shared" si="12"/>
        <v>1018136.17</v>
      </c>
      <c r="I15" s="6">
        <v>0</v>
      </c>
      <c r="J15" s="3">
        <v>0</v>
      </c>
      <c r="K15" s="4">
        <f t="shared" si="13"/>
        <v>0</v>
      </c>
      <c r="L15" s="6">
        <v>0</v>
      </c>
      <c r="M15" s="3">
        <v>0</v>
      </c>
      <c r="N15" s="4">
        <f t="shared" si="14"/>
        <v>0</v>
      </c>
      <c r="O15" s="6">
        <v>999073.2</v>
      </c>
      <c r="P15" s="3">
        <v>0</v>
      </c>
      <c r="Q15" s="4">
        <f t="shared" si="15"/>
        <v>999073.2</v>
      </c>
      <c r="R15" s="6">
        <v>0</v>
      </c>
      <c r="S15" s="3">
        <v>0</v>
      </c>
      <c r="T15" s="4">
        <f t="shared" si="16"/>
        <v>0</v>
      </c>
      <c r="U15" s="3">
        <f t="shared" si="17"/>
        <v>19062.970000000088</v>
      </c>
      <c r="V15" s="3">
        <f t="shared" si="18"/>
        <v>0</v>
      </c>
      <c r="W15" s="3">
        <f t="shared" si="18"/>
        <v>19062.970000000088</v>
      </c>
    </row>
    <row r="16" spans="2:23" ht="27" thickBot="1">
      <c r="B16" s="21"/>
      <c r="C16" s="27"/>
      <c r="D16" s="1">
        <v>6000</v>
      </c>
      <c r="E16" s="2" t="s">
        <v>8</v>
      </c>
      <c r="F16" s="7">
        <v>0</v>
      </c>
      <c r="G16" s="8">
        <v>0</v>
      </c>
      <c r="H16" s="4">
        <f t="shared" si="12"/>
        <v>0</v>
      </c>
      <c r="I16" s="7">
        <v>0</v>
      </c>
      <c r="J16" s="8">
        <v>0</v>
      </c>
      <c r="K16" s="4">
        <f t="shared" si="13"/>
        <v>0</v>
      </c>
      <c r="L16" s="7">
        <v>0</v>
      </c>
      <c r="M16" s="8">
        <v>0</v>
      </c>
      <c r="N16" s="4">
        <f t="shared" si="14"/>
        <v>0</v>
      </c>
      <c r="O16" s="7">
        <v>0</v>
      </c>
      <c r="P16" s="8">
        <v>0</v>
      </c>
      <c r="Q16" s="4">
        <f t="shared" si="15"/>
        <v>0</v>
      </c>
      <c r="R16" s="7">
        <v>0</v>
      </c>
      <c r="S16" s="8">
        <v>0</v>
      </c>
      <c r="T16" s="4">
        <f t="shared" si="16"/>
        <v>0</v>
      </c>
      <c r="U16" s="3">
        <f t="shared" si="17"/>
        <v>0</v>
      </c>
      <c r="V16" s="3">
        <f t="shared" si="18"/>
        <v>0</v>
      </c>
      <c r="W16" s="3">
        <f t="shared" si="18"/>
        <v>0</v>
      </c>
    </row>
    <row r="17" spans="2:23" ht="26.25">
      <c r="B17" s="21"/>
      <c r="C17" s="27">
        <v>2</v>
      </c>
      <c r="D17" s="29" t="s">
        <v>36</v>
      </c>
      <c r="E17" s="29"/>
      <c r="F17" s="14">
        <f>+SUM(F18:F23)</f>
        <v>11480000</v>
      </c>
      <c r="G17" s="14">
        <f t="shared" ref="G17" si="19">+SUM(G18:G23)</f>
        <v>35000</v>
      </c>
      <c r="H17" s="14">
        <f t="shared" ref="H17" si="20">+SUM(H18:H23)</f>
        <v>11515000</v>
      </c>
      <c r="I17" s="14">
        <f>+SUM(I18:I23)</f>
        <v>0</v>
      </c>
      <c r="J17" s="14">
        <f t="shared" ref="J17" si="21">+SUM(J18:J23)</f>
        <v>0</v>
      </c>
      <c r="K17" s="14">
        <f t="shared" ref="K17" si="22">+SUM(K18:K23)</f>
        <v>0</v>
      </c>
      <c r="L17" s="14">
        <f>+SUM(L18:L23)</f>
        <v>1368999.99</v>
      </c>
      <c r="M17" s="14">
        <f t="shared" ref="M17" si="23">+SUM(M18:M23)</f>
        <v>35000</v>
      </c>
      <c r="N17" s="14">
        <f t="shared" ref="N17" si="24">+SUM(N18:N23)</f>
        <v>1403999.99</v>
      </c>
      <c r="O17" s="14">
        <f>+SUM(O18:O23)</f>
        <v>10109999.99</v>
      </c>
      <c r="P17" s="14">
        <f t="shared" ref="P17" si="25">+SUM(P18:P23)</f>
        <v>0</v>
      </c>
      <c r="Q17" s="14">
        <f t="shared" ref="Q17" si="26">+SUM(Q18:Q23)</f>
        <v>10109999.99</v>
      </c>
      <c r="R17" s="14">
        <f>+SUM(R18:R23)</f>
        <v>0</v>
      </c>
      <c r="S17" s="14">
        <f t="shared" ref="S17" si="27">+SUM(S18:S23)</f>
        <v>0</v>
      </c>
      <c r="T17" s="14">
        <f t="shared" ref="T17" si="28">+SUM(T18:T23)</f>
        <v>0</v>
      </c>
      <c r="U17" s="14">
        <f>+SUM(U18:U23)</f>
        <v>1000.019999999553</v>
      </c>
      <c r="V17" s="14">
        <f t="shared" ref="V17" si="29">+SUM(V18:V23)</f>
        <v>0</v>
      </c>
      <c r="W17" s="14">
        <f t="shared" ref="W17" si="30">+SUM(W18:W23)</f>
        <v>1000.019999999553</v>
      </c>
    </row>
    <row r="18" spans="2:23" ht="26.25">
      <c r="B18" s="21"/>
      <c r="C18" s="27"/>
      <c r="D18" s="1">
        <v>1000</v>
      </c>
      <c r="E18" s="2" t="s">
        <v>2</v>
      </c>
      <c r="F18" s="3">
        <v>0</v>
      </c>
      <c r="G18" s="3">
        <v>0</v>
      </c>
      <c r="H18" s="4">
        <f>+F18+G18</f>
        <v>0</v>
      </c>
      <c r="I18" s="3">
        <v>0</v>
      </c>
      <c r="J18" s="3">
        <v>0</v>
      </c>
      <c r="K18" s="4">
        <f>+I18+J18</f>
        <v>0</v>
      </c>
      <c r="L18" s="3">
        <v>0</v>
      </c>
      <c r="M18" s="3">
        <v>0</v>
      </c>
      <c r="N18" s="4">
        <f>+L18+M18</f>
        <v>0</v>
      </c>
      <c r="O18" s="3">
        <v>0</v>
      </c>
      <c r="P18" s="3">
        <v>0</v>
      </c>
      <c r="Q18" s="4">
        <f>+O18+P18</f>
        <v>0</v>
      </c>
      <c r="R18" s="3">
        <v>0</v>
      </c>
      <c r="S18" s="3">
        <v>0</v>
      </c>
      <c r="T18" s="4">
        <f>+R18+S18</f>
        <v>0</v>
      </c>
      <c r="U18" s="3">
        <f>+F18-I18-L18-O18-R18</f>
        <v>0</v>
      </c>
      <c r="V18" s="3">
        <f>+G18-J18-M18-P18-S18</f>
        <v>0</v>
      </c>
      <c r="W18" s="3">
        <f>+H18-K18-N18-Q18-T18</f>
        <v>0</v>
      </c>
    </row>
    <row r="19" spans="2:23" ht="26.25">
      <c r="B19" s="21"/>
      <c r="C19" s="27"/>
      <c r="D19" s="1">
        <v>2000</v>
      </c>
      <c r="E19" s="2" t="s">
        <v>3</v>
      </c>
      <c r="F19" s="6">
        <v>0</v>
      </c>
      <c r="G19" s="3">
        <v>0</v>
      </c>
      <c r="H19" s="4">
        <f t="shared" ref="H19:H23" si="31">+F19+G19</f>
        <v>0</v>
      </c>
      <c r="I19" s="6">
        <v>0</v>
      </c>
      <c r="J19" s="6">
        <v>0</v>
      </c>
      <c r="K19" s="4">
        <f t="shared" ref="K19:K23" si="32">+I19+J19</f>
        <v>0</v>
      </c>
      <c r="L19" s="6">
        <v>0</v>
      </c>
      <c r="M19" s="6">
        <v>0</v>
      </c>
      <c r="N19" s="4">
        <f t="shared" ref="N19:N23" si="33">+L19+M19</f>
        <v>0</v>
      </c>
      <c r="O19" s="6">
        <v>0</v>
      </c>
      <c r="P19" s="6">
        <v>0</v>
      </c>
      <c r="Q19" s="4">
        <f t="shared" ref="Q19:Q23" si="34">+O19+P19</f>
        <v>0</v>
      </c>
      <c r="R19" s="6">
        <v>0</v>
      </c>
      <c r="S19" s="6">
        <v>0</v>
      </c>
      <c r="T19" s="4">
        <f t="shared" ref="T19:T23" si="35">+R19+S19</f>
        <v>0</v>
      </c>
      <c r="U19" s="3">
        <f t="shared" ref="U19:U23" si="36">+F19-I19-L19-O19-R19</f>
        <v>0</v>
      </c>
      <c r="V19" s="3">
        <f t="shared" ref="V19:V23" si="37">+G19-J19-M19-P19-S19</f>
        <v>0</v>
      </c>
      <c r="W19" s="3">
        <f t="shared" ref="W19:W23" si="38">+H19-K19-N19-Q19-T19</f>
        <v>0</v>
      </c>
    </row>
    <row r="20" spans="2:23" ht="26.25">
      <c r="B20" s="21"/>
      <c r="C20" s="27"/>
      <c r="D20" s="1">
        <v>3000</v>
      </c>
      <c r="E20" s="2" t="s">
        <v>4</v>
      </c>
      <c r="F20" s="6">
        <v>11480000</v>
      </c>
      <c r="G20" s="3">
        <v>35000</v>
      </c>
      <c r="H20" s="4">
        <f t="shared" si="31"/>
        <v>11515000</v>
      </c>
      <c r="I20" s="6">
        <v>0</v>
      </c>
      <c r="J20" s="3">
        <v>0</v>
      </c>
      <c r="K20" s="4">
        <f t="shared" si="32"/>
        <v>0</v>
      </c>
      <c r="L20" s="6">
        <v>1368999.99</v>
      </c>
      <c r="M20" s="3">
        <v>35000</v>
      </c>
      <c r="N20" s="4">
        <f t="shared" si="33"/>
        <v>1403999.99</v>
      </c>
      <c r="O20" s="6">
        <v>10109999.99</v>
      </c>
      <c r="P20" s="3">
        <v>0</v>
      </c>
      <c r="Q20" s="4">
        <f t="shared" si="34"/>
        <v>10109999.99</v>
      </c>
      <c r="R20" s="6">
        <v>0</v>
      </c>
      <c r="S20" s="3">
        <v>0</v>
      </c>
      <c r="T20" s="4">
        <f t="shared" si="35"/>
        <v>0</v>
      </c>
      <c r="U20" s="3">
        <f t="shared" si="36"/>
        <v>1000.019999999553</v>
      </c>
      <c r="V20" s="3">
        <f t="shared" si="37"/>
        <v>0</v>
      </c>
      <c r="W20" s="3">
        <f t="shared" si="38"/>
        <v>1000.019999999553</v>
      </c>
    </row>
    <row r="21" spans="2:23" ht="26.25">
      <c r="B21" s="21"/>
      <c r="C21" s="27"/>
      <c r="D21" s="1">
        <v>4000</v>
      </c>
      <c r="E21" s="2" t="s">
        <v>5</v>
      </c>
      <c r="F21" s="6">
        <v>0</v>
      </c>
      <c r="G21" s="3">
        <v>0</v>
      </c>
      <c r="H21" s="4">
        <f t="shared" si="31"/>
        <v>0</v>
      </c>
      <c r="I21" s="6">
        <v>0</v>
      </c>
      <c r="J21" s="3">
        <v>0</v>
      </c>
      <c r="K21" s="4">
        <f t="shared" si="32"/>
        <v>0</v>
      </c>
      <c r="L21" s="6">
        <v>0</v>
      </c>
      <c r="M21" s="3">
        <v>0</v>
      </c>
      <c r="N21" s="4">
        <f t="shared" si="33"/>
        <v>0</v>
      </c>
      <c r="O21" s="6">
        <v>0</v>
      </c>
      <c r="P21" s="3">
        <v>0</v>
      </c>
      <c r="Q21" s="4">
        <f t="shared" si="34"/>
        <v>0</v>
      </c>
      <c r="R21" s="6">
        <v>0</v>
      </c>
      <c r="S21" s="3">
        <v>0</v>
      </c>
      <c r="T21" s="4">
        <f t="shared" si="35"/>
        <v>0</v>
      </c>
      <c r="U21" s="3">
        <f t="shared" si="36"/>
        <v>0</v>
      </c>
      <c r="V21" s="3">
        <f t="shared" si="37"/>
        <v>0</v>
      </c>
      <c r="W21" s="3">
        <f t="shared" si="38"/>
        <v>0</v>
      </c>
    </row>
    <row r="22" spans="2:23" ht="26.25">
      <c r="B22" s="21"/>
      <c r="C22" s="27"/>
      <c r="D22" s="1">
        <v>5000</v>
      </c>
      <c r="E22" s="2" t="s">
        <v>6</v>
      </c>
      <c r="F22" s="6">
        <v>0</v>
      </c>
      <c r="G22" s="3">
        <v>0</v>
      </c>
      <c r="H22" s="4">
        <f t="shared" si="31"/>
        <v>0</v>
      </c>
      <c r="I22" s="6">
        <v>0</v>
      </c>
      <c r="J22" s="3">
        <v>0</v>
      </c>
      <c r="K22" s="4">
        <f t="shared" si="32"/>
        <v>0</v>
      </c>
      <c r="L22" s="6">
        <v>0</v>
      </c>
      <c r="M22" s="3">
        <v>0</v>
      </c>
      <c r="N22" s="4">
        <f t="shared" si="33"/>
        <v>0</v>
      </c>
      <c r="O22" s="6">
        <v>0</v>
      </c>
      <c r="P22" s="3">
        <v>0</v>
      </c>
      <c r="Q22" s="4">
        <f t="shared" si="34"/>
        <v>0</v>
      </c>
      <c r="R22" s="6">
        <v>0</v>
      </c>
      <c r="S22" s="3">
        <v>0</v>
      </c>
      <c r="T22" s="4">
        <f t="shared" si="35"/>
        <v>0</v>
      </c>
      <c r="U22" s="3">
        <f t="shared" si="36"/>
        <v>0</v>
      </c>
      <c r="V22" s="3">
        <f t="shared" si="37"/>
        <v>0</v>
      </c>
      <c r="W22" s="3">
        <f t="shared" si="38"/>
        <v>0</v>
      </c>
    </row>
    <row r="23" spans="2:23" ht="27" thickBot="1">
      <c r="B23" s="22"/>
      <c r="C23" s="28"/>
      <c r="D23" s="9">
        <v>6000</v>
      </c>
      <c r="E23" s="10" t="s">
        <v>8</v>
      </c>
      <c r="F23" s="7">
        <v>0</v>
      </c>
      <c r="G23" s="8">
        <v>0</v>
      </c>
      <c r="H23" s="4">
        <f t="shared" si="31"/>
        <v>0</v>
      </c>
      <c r="I23" s="7">
        <v>0</v>
      </c>
      <c r="J23" s="8">
        <v>0</v>
      </c>
      <c r="K23" s="4">
        <f t="shared" si="32"/>
        <v>0</v>
      </c>
      <c r="L23" s="7">
        <v>0</v>
      </c>
      <c r="M23" s="8">
        <v>0</v>
      </c>
      <c r="N23" s="4">
        <f t="shared" si="33"/>
        <v>0</v>
      </c>
      <c r="O23" s="7">
        <v>0</v>
      </c>
      <c r="P23" s="8">
        <v>0</v>
      </c>
      <c r="Q23" s="4">
        <f t="shared" si="34"/>
        <v>0</v>
      </c>
      <c r="R23" s="7">
        <v>0</v>
      </c>
      <c r="S23" s="8">
        <v>0</v>
      </c>
      <c r="T23" s="4">
        <f t="shared" si="35"/>
        <v>0</v>
      </c>
      <c r="U23" s="3">
        <f t="shared" si="36"/>
        <v>0</v>
      </c>
      <c r="V23" s="3">
        <f t="shared" si="37"/>
        <v>0</v>
      </c>
      <c r="W23" s="3">
        <f t="shared" si="38"/>
        <v>0</v>
      </c>
    </row>
    <row r="24" spans="2:23" ht="26.25">
      <c r="B24" s="24">
        <v>3</v>
      </c>
      <c r="C24" s="30" t="s">
        <v>37</v>
      </c>
      <c r="D24" s="30"/>
      <c r="E24" s="30"/>
      <c r="F24" s="13">
        <f>+F25+F32+F39+F46+F53+F60+F67</f>
        <v>123277559.13</v>
      </c>
      <c r="G24" s="13">
        <f t="shared" ref="G24:W24" si="39">+G25+G32+G39+G46+G53+G60+G67</f>
        <v>7165596.96</v>
      </c>
      <c r="H24" s="13">
        <f t="shared" si="39"/>
        <v>130443156.08999999</v>
      </c>
      <c r="I24" s="13">
        <f t="shared" si="39"/>
        <v>0</v>
      </c>
      <c r="J24" s="13">
        <f t="shared" si="39"/>
        <v>1528252.08</v>
      </c>
      <c r="K24" s="13">
        <f t="shared" si="39"/>
        <v>1528252.08</v>
      </c>
      <c r="L24" s="13">
        <f t="shared" si="39"/>
        <v>20561898.160000004</v>
      </c>
      <c r="M24" s="13">
        <f t="shared" si="39"/>
        <v>307244.09000000003</v>
      </c>
      <c r="N24" s="13">
        <f t="shared" si="39"/>
        <v>20869142.25</v>
      </c>
      <c r="O24" s="13">
        <f t="shared" si="39"/>
        <v>102575297.32000001</v>
      </c>
      <c r="P24" s="13">
        <f t="shared" si="39"/>
        <v>5143117.1300000008</v>
      </c>
      <c r="Q24" s="13">
        <f t="shared" si="39"/>
        <v>107718414.45000002</v>
      </c>
      <c r="R24" s="13">
        <f t="shared" si="39"/>
        <v>0</v>
      </c>
      <c r="S24" s="13">
        <f t="shared" si="39"/>
        <v>0</v>
      </c>
      <c r="T24" s="13">
        <f t="shared" si="39"/>
        <v>0</v>
      </c>
      <c r="U24" s="13">
        <f t="shared" si="39"/>
        <v>140363.64999999845</v>
      </c>
      <c r="V24" s="13">
        <f t="shared" si="39"/>
        <v>186983.65999999951</v>
      </c>
      <c r="W24" s="13">
        <f t="shared" si="39"/>
        <v>327347.30999999761</v>
      </c>
    </row>
    <row r="25" spans="2:23" ht="26.25">
      <c r="B25" s="25"/>
      <c r="C25" s="27">
        <v>1</v>
      </c>
      <c r="D25" s="29" t="s">
        <v>38</v>
      </c>
      <c r="E25" s="29"/>
      <c r="F25" s="14">
        <f t="shared" ref="F25:G25" si="40">+SUM(F26:F31)</f>
        <v>100756459.83</v>
      </c>
      <c r="G25" s="14">
        <f t="shared" si="40"/>
        <v>0</v>
      </c>
      <c r="H25" s="14">
        <f t="shared" ref="H25" si="41">+SUM(H26:H31)</f>
        <v>100756459.83</v>
      </c>
      <c r="I25" s="14">
        <f>+SUM(I26:I31)</f>
        <v>0</v>
      </c>
      <c r="J25" s="14">
        <f t="shared" ref="J25" si="42">+SUM(J26:J31)</f>
        <v>0</v>
      </c>
      <c r="K25" s="14">
        <f t="shared" ref="K25" si="43">+SUM(K26:K31)</f>
        <v>0</v>
      </c>
      <c r="L25" s="14">
        <f>+SUM(L26:L31)</f>
        <v>4746958.4000000004</v>
      </c>
      <c r="M25" s="14">
        <f t="shared" ref="M25" si="44">+SUM(M26:M31)</f>
        <v>0</v>
      </c>
      <c r="N25" s="14">
        <f t="shared" ref="N25" si="45">+SUM(N26:N31)</f>
        <v>4746958.4000000004</v>
      </c>
      <c r="O25" s="14">
        <f t="shared" ref="O25:P25" si="46">+SUM(O26:O31)</f>
        <v>95999548.760000005</v>
      </c>
      <c r="P25" s="14">
        <f t="shared" si="46"/>
        <v>0</v>
      </c>
      <c r="Q25" s="14">
        <f t="shared" ref="Q25" si="47">+SUM(Q26:Q31)</f>
        <v>95999548.760000005</v>
      </c>
      <c r="R25" s="14">
        <f>+SUM(R26:R31)</f>
        <v>0</v>
      </c>
      <c r="S25" s="14">
        <f t="shared" ref="S25" si="48">+SUM(S26:S31)</f>
        <v>0</v>
      </c>
      <c r="T25" s="14">
        <f t="shared" ref="T25" si="49">+SUM(T26:T31)</f>
        <v>0</v>
      </c>
      <c r="U25" s="14">
        <f>+SUM(U26:U31)</f>
        <v>9952.6699999980628</v>
      </c>
      <c r="V25" s="14">
        <f t="shared" ref="V25" si="50">+SUM(V26:V31)</f>
        <v>0</v>
      </c>
      <c r="W25" s="14">
        <f t="shared" ref="W25" si="51">+SUM(W26:W31)</f>
        <v>9952.6699999980628</v>
      </c>
    </row>
    <row r="26" spans="2:23" ht="26.25">
      <c r="B26" s="25"/>
      <c r="C26" s="27"/>
      <c r="D26" s="1">
        <v>1000</v>
      </c>
      <c r="E26" s="2" t="s">
        <v>2</v>
      </c>
      <c r="F26" s="3">
        <v>0</v>
      </c>
      <c r="G26" s="3">
        <v>0</v>
      </c>
      <c r="H26" s="4">
        <f>+F26+G26</f>
        <v>0</v>
      </c>
      <c r="I26" s="3">
        <v>0</v>
      </c>
      <c r="J26" s="3">
        <v>0</v>
      </c>
      <c r="K26" s="4">
        <f>+I26+J26</f>
        <v>0</v>
      </c>
      <c r="L26" s="3">
        <v>0</v>
      </c>
      <c r="M26" s="3">
        <v>0</v>
      </c>
      <c r="N26" s="4">
        <f>+L26+M26</f>
        <v>0</v>
      </c>
      <c r="O26" s="3">
        <v>0</v>
      </c>
      <c r="P26" s="3">
        <v>0</v>
      </c>
      <c r="Q26" s="4">
        <f>+O26+P26</f>
        <v>0</v>
      </c>
      <c r="R26" s="3">
        <v>0</v>
      </c>
      <c r="S26" s="3">
        <v>0</v>
      </c>
      <c r="T26" s="4">
        <f>+R26+S26</f>
        <v>0</v>
      </c>
      <c r="U26" s="3">
        <f>+F26-I26-L26-O26-R26</f>
        <v>0</v>
      </c>
      <c r="V26" s="3">
        <f>+G26-J26-M26-P26-S26</f>
        <v>0</v>
      </c>
      <c r="W26" s="3">
        <f>+H26-K26-N26-Q26-T26</f>
        <v>0</v>
      </c>
    </row>
    <row r="27" spans="2:23" ht="26.25">
      <c r="B27" s="25"/>
      <c r="C27" s="27"/>
      <c r="D27" s="1">
        <v>2000</v>
      </c>
      <c r="E27" s="2" t="s">
        <v>3</v>
      </c>
      <c r="F27" s="6">
        <v>23413245.420000002</v>
      </c>
      <c r="G27" s="6">
        <v>0</v>
      </c>
      <c r="H27" s="4">
        <f t="shared" ref="H27:H31" si="52">+F27+G27</f>
        <v>23413245.420000002</v>
      </c>
      <c r="I27" s="6">
        <v>0</v>
      </c>
      <c r="J27" s="6">
        <v>0</v>
      </c>
      <c r="K27" s="4">
        <f t="shared" ref="K27:K31" si="53">+I27+J27</f>
        <v>0</v>
      </c>
      <c r="L27" s="6">
        <v>4746958.4000000004</v>
      </c>
      <c r="M27" s="6">
        <v>0</v>
      </c>
      <c r="N27" s="4">
        <f t="shared" ref="N27:N31" si="54">+L27+M27</f>
        <v>4746958.4000000004</v>
      </c>
      <c r="O27" s="6">
        <v>18656383.949999999</v>
      </c>
      <c r="P27" s="6">
        <v>0</v>
      </c>
      <c r="Q27" s="4">
        <f t="shared" ref="Q27:Q31" si="55">+O27+P27</f>
        <v>18656383.949999999</v>
      </c>
      <c r="R27" s="6">
        <v>0</v>
      </c>
      <c r="S27" s="6">
        <v>0</v>
      </c>
      <c r="T27" s="4">
        <f t="shared" ref="T27:T31" si="56">+R27+S27</f>
        <v>0</v>
      </c>
      <c r="U27" s="3">
        <f t="shared" ref="U27:U31" si="57">+F27-I27-L27-O27-R27</f>
        <v>9903.0700000040233</v>
      </c>
      <c r="V27" s="3">
        <f t="shared" ref="V27:V31" si="58">+G27-J27-M27-P27-S27</f>
        <v>0</v>
      </c>
      <c r="W27" s="3">
        <f t="shared" ref="W27:W31" si="59">+H27-K27-N27-Q27-T27</f>
        <v>9903.0700000040233</v>
      </c>
    </row>
    <row r="28" spans="2:23" ht="26.25">
      <c r="B28" s="25"/>
      <c r="C28" s="27"/>
      <c r="D28" s="1">
        <v>3000</v>
      </c>
      <c r="E28" s="2" t="s">
        <v>4</v>
      </c>
      <c r="F28" s="6">
        <v>0</v>
      </c>
      <c r="G28" s="3">
        <v>0</v>
      </c>
      <c r="H28" s="4">
        <f t="shared" si="52"/>
        <v>0</v>
      </c>
      <c r="I28" s="6">
        <v>0</v>
      </c>
      <c r="J28" s="3">
        <v>0</v>
      </c>
      <c r="K28" s="4">
        <f t="shared" si="53"/>
        <v>0</v>
      </c>
      <c r="L28" s="6">
        <v>0</v>
      </c>
      <c r="M28" s="3">
        <v>0</v>
      </c>
      <c r="N28" s="4">
        <f t="shared" si="54"/>
        <v>0</v>
      </c>
      <c r="O28" s="6">
        <v>0</v>
      </c>
      <c r="P28" s="3">
        <v>0</v>
      </c>
      <c r="Q28" s="4">
        <f t="shared" si="55"/>
        <v>0</v>
      </c>
      <c r="R28" s="6">
        <v>0</v>
      </c>
      <c r="S28" s="3">
        <v>0</v>
      </c>
      <c r="T28" s="4">
        <f t="shared" si="56"/>
        <v>0</v>
      </c>
      <c r="U28" s="3">
        <f t="shared" si="57"/>
        <v>0</v>
      </c>
      <c r="V28" s="3">
        <f t="shared" si="58"/>
        <v>0</v>
      </c>
      <c r="W28" s="3">
        <f t="shared" si="59"/>
        <v>0</v>
      </c>
    </row>
    <row r="29" spans="2:23" ht="26.25">
      <c r="B29" s="25"/>
      <c r="C29" s="27"/>
      <c r="D29" s="1">
        <v>4000</v>
      </c>
      <c r="E29" s="2" t="s">
        <v>5</v>
      </c>
      <c r="F29" s="6">
        <v>0</v>
      </c>
      <c r="G29" s="3">
        <v>0</v>
      </c>
      <c r="H29" s="4">
        <f t="shared" si="52"/>
        <v>0</v>
      </c>
      <c r="I29" s="6">
        <v>0</v>
      </c>
      <c r="J29" s="3">
        <v>0</v>
      </c>
      <c r="K29" s="4">
        <f t="shared" si="53"/>
        <v>0</v>
      </c>
      <c r="L29" s="6">
        <v>0</v>
      </c>
      <c r="M29" s="3">
        <v>0</v>
      </c>
      <c r="N29" s="4">
        <f t="shared" si="54"/>
        <v>0</v>
      </c>
      <c r="O29" s="6">
        <v>0</v>
      </c>
      <c r="P29" s="3">
        <v>0</v>
      </c>
      <c r="Q29" s="4">
        <f t="shared" si="55"/>
        <v>0</v>
      </c>
      <c r="R29" s="6">
        <v>0</v>
      </c>
      <c r="S29" s="3">
        <v>0</v>
      </c>
      <c r="T29" s="4">
        <f t="shared" si="56"/>
        <v>0</v>
      </c>
      <c r="U29" s="3">
        <f t="shared" si="57"/>
        <v>0</v>
      </c>
      <c r="V29" s="3">
        <f t="shared" si="58"/>
        <v>0</v>
      </c>
      <c r="W29" s="3">
        <f t="shared" si="59"/>
        <v>0</v>
      </c>
    </row>
    <row r="30" spans="2:23" ht="26.25">
      <c r="B30" s="25"/>
      <c r="C30" s="27"/>
      <c r="D30" s="1">
        <v>5000</v>
      </c>
      <c r="E30" s="2" t="s">
        <v>6</v>
      </c>
      <c r="F30" s="6">
        <f>68161600+9181614.41</f>
        <v>77343214.409999996</v>
      </c>
      <c r="G30" s="3">
        <v>0</v>
      </c>
      <c r="H30" s="4">
        <f t="shared" si="52"/>
        <v>77343214.409999996</v>
      </c>
      <c r="I30" s="6">
        <v>0</v>
      </c>
      <c r="J30" s="3">
        <v>0</v>
      </c>
      <c r="K30" s="4">
        <f t="shared" si="53"/>
        <v>0</v>
      </c>
      <c r="L30" s="6">
        <v>0</v>
      </c>
      <c r="M30" s="3">
        <v>0</v>
      </c>
      <c r="N30" s="4">
        <f t="shared" si="54"/>
        <v>0</v>
      </c>
      <c r="O30" s="6">
        <f>68161600+9181564.81</f>
        <v>77343164.810000002</v>
      </c>
      <c r="P30" s="3">
        <v>0</v>
      </c>
      <c r="Q30" s="4">
        <f t="shared" si="55"/>
        <v>77343164.810000002</v>
      </c>
      <c r="R30" s="6">
        <v>0</v>
      </c>
      <c r="S30" s="3">
        <v>0</v>
      </c>
      <c r="T30" s="4">
        <f t="shared" si="56"/>
        <v>0</v>
      </c>
      <c r="U30" s="3">
        <f t="shared" si="57"/>
        <v>49.599999994039536</v>
      </c>
      <c r="V30" s="3">
        <f t="shared" si="58"/>
        <v>0</v>
      </c>
      <c r="W30" s="3">
        <f t="shared" si="59"/>
        <v>49.599999994039536</v>
      </c>
    </row>
    <row r="31" spans="2:23" ht="27" thickBot="1">
      <c r="B31" s="25"/>
      <c r="C31" s="27"/>
      <c r="D31" s="1">
        <v>6000</v>
      </c>
      <c r="E31" s="2" t="s">
        <v>8</v>
      </c>
      <c r="F31" s="7">
        <v>0</v>
      </c>
      <c r="G31" s="8">
        <v>0</v>
      </c>
      <c r="H31" s="4">
        <f t="shared" si="52"/>
        <v>0</v>
      </c>
      <c r="I31" s="7">
        <v>0</v>
      </c>
      <c r="J31" s="8">
        <v>0</v>
      </c>
      <c r="K31" s="4">
        <f t="shared" si="53"/>
        <v>0</v>
      </c>
      <c r="L31" s="7">
        <v>0</v>
      </c>
      <c r="M31" s="8">
        <v>0</v>
      </c>
      <c r="N31" s="4">
        <f t="shared" si="54"/>
        <v>0</v>
      </c>
      <c r="O31" s="7">
        <v>0</v>
      </c>
      <c r="P31" s="8">
        <v>0</v>
      </c>
      <c r="Q31" s="4">
        <f t="shared" si="55"/>
        <v>0</v>
      </c>
      <c r="R31" s="7">
        <v>0</v>
      </c>
      <c r="S31" s="8">
        <v>0</v>
      </c>
      <c r="T31" s="4">
        <f t="shared" si="56"/>
        <v>0</v>
      </c>
      <c r="U31" s="3">
        <f t="shared" si="57"/>
        <v>0</v>
      </c>
      <c r="V31" s="3">
        <f t="shared" si="58"/>
        <v>0</v>
      </c>
      <c r="W31" s="3">
        <f t="shared" si="59"/>
        <v>0</v>
      </c>
    </row>
    <row r="32" spans="2:23" ht="26.25">
      <c r="B32" s="25"/>
      <c r="C32" s="27">
        <v>2</v>
      </c>
      <c r="D32" s="29" t="s">
        <v>39</v>
      </c>
      <c r="E32" s="29"/>
      <c r="F32" s="14">
        <f>+SUM(F33:F38)</f>
        <v>0</v>
      </c>
      <c r="G32" s="14">
        <f t="shared" ref="G32" si="60">+SUM(G33:G38)</f>
        <v>0</v>
      </c>
      <c r="H32" s="14">
        <f>+SUM(H33:H38)</f>
        <v>0</v>
      </c>
      <c r="I32" s="14">
        <f>+SUM(I33:I38)</f>
        <v>0</v>
      </c>
      <c r="J32" s="14">
        <f t="shared" ref="J32" si="61">+SUM(J33:J38)</f>
        <v>0</v>
      </c>
      <c r="K32" s="14">
        <f t="shared" ref="K32" si="62">+SUM(K33:K38)</f>
        <v>0</v>
      </c>
      <c r="L32" s="14">
        <f>+SUM(L33:L38)</f>
        <v>0</v>
      </c>
      <c r="M32" s="14">
        <f t="shared" ref="M32" si="63">+SUM(M33:M38)</f>
        <v>0</v>
      </c>
      <c r="N32" s="14">
        <f t="shared" ref="N32" si="64">+SUM(N33:N38)</f>
        <v>0</v>
      </c>
      <c r="O32" s="14">
        <f>+SUM(O33:O38)</f>
        <v>0</v>
      </c>
      <c r="P32" s="14">
        <f t="shared" ref="P32" si="65">+SUM(P33:P38)</f>
        <v>0</v>
      </c>
      <c r="Q32" s="14">
        <f t="shared" ref="Q32" si="66">+SUM(Q33:Q38)</f>
        <v>0</v>
      </c>
      <c r="R32" s="14">
        <f>+SUM(R33:R38)</f>
        <v>0</v>
      </c>
      <c r="S32" s="14">
        <f t="shared" ref="S32" si="67">+SUM(S33:S38)</f>
        <v>0</v>
      </c>
      <c r="T32" s="14">
        <f t="shared" ref="T32" si="68">+SUM(T33:T38)</f>
        <v>0</v>
      </c>
      <c r="U32" s="14">
        <f>+SUM(U33:U38)</f>
        <v>0</v>
      </c>
      <c r="V32" s="14">
        <f t="shared" ref="V32" si="69">+SUM(V33:V38)</f>
        <v>0</v>
      </c>
      <c r="W32" s="14">
        <f t="shared" ref="W32" si="70">+SUM(W33:W38)</f>
        <v>0</v>
      </c>
    </row>
    <row r="33" spans="2:23" ht="26.25">
      <c r="B33" s="25"/>
      <c r="C33" s="27"/>
      <c r="D33" s="1">
        <v>1000</v>
      </c>
      <c r="E33" s="2" t="s">
        <v>2</v>
      </c>
      <c r="F33" s="3">
        <v>0</v>
      </c>
      <c r="G33" s="3">
        <v>0</v>
      </c>
      <c r="H33" s="4">
        <f>+F33+G33</f>
        <v>0</v>
      </c>
      <c r="I33" s="3">
        <v>0</v>
      </c>
      <c r="J33" s="3">
        <v>0</v>
      </c>
      <c r="K33" s="4">
        <f>+I33+J33</f>
        <v>0</v>
      </c>
      <c r="L33" s="3">
        <v>0</v>
      </c>
      <c r="M33" s="3">
        <v>0</v>
      </c>
      <c r="N33" s="4">
        <f>+L33+M33</f>
        <v>0</v>
      </c>
      <c r="O33" s="3">
        <v>0</v>
      </c>
      <c r="P33" s="3">
        <v>0</v>
      </c>
      <c r="Q33" s="4">
        <f>+O33+P33</f>
        <v>0</v>
      </c>
      <c r="R33" s="3">
        <v>0</v>
      </c>
      <c r="S33" s="3">
        <v>0</v>
      </c>
      <c r="T33" s="4">
        <f>+R33+S33</f>
        <v>0</v>
      </c>
      <c r="U33" s="3">
        <f>+F33-I33-L33-O33-R33</f>
        <v>0</v>
      </c>
      <c r="V33" s="3">
        <f>+G33-J33-M33-P33-S33</f>
        <v>0</v>
      </c>
      <c r="W33" s="3">
        <f>+H33-K33-N33-Q33-T33</f>
        <v>0</v>
      </c>
    </row>
    <row r="34" spans="2:23" ht="26.25">
      <c r="B34" s="25"/>
      <c r="C34" s="27"/>
      <c r="D34" s="1">
        <v>2000</v>
      </c>
      <c r="E34" s="2" t="s">
        <v>3</v>
      </c>
      <c r="F34" s="6">
        <v>0</v>
      </c>
      <c r="G34" s="3">
        <v>0</v>
      </c>
      <c r="H34" s="4">
        <f t="shared" ref="H34:H38" si="71">+F34+G34</f>
        <v>0</v>
      </c>
      <c r="I34" s="6">
        <v>0</v>
      </c>
      <c r="J34" s="6">
        <v>0</v>
      </c>
      <c r="K34" s="4">
        <f t="shared" ref="K34:K38" si="72">+I34+J34</f>
        <v>0</v>
      </c>
      <c r="L34" s="6">
        <v>0</v>
      </c>
      <c r="M34" s="6">
        <v>0</v>
      </c>
      <c r="N34" s="4">
        <f t="shared" ref="N34:N38" si="73">+L34+M34</f>
        <v>0</v>
      </c>
      <c r="O34" s="6">
        <v>0</v>
      </c>
      <c r="P34" s="6">
        <v>0</v>
      </c>
      <c r="Q34" s="4">
        <f t="shared" ref="Q34:Q38" si="74">+O34+P34</f>
        <v>0</v>
      </c>
      <c r="R34" s="6">
        <v>0</v>
      </c>
      <c r="S34" s="6">
        <v>0</v>
      </c>
      <c r="T34" s="4">
        <f t="shared" ref="T34:T38" si="75">+R34+S34</f>
        <v>0</v>
      </c>
      <c r="U34" s="3">
        <f t="shared" ref="U34:U38" si="76">+F34-I34-L34-O34-R34</f>
        <v>0</v>
      </c>
      <c r="V34" s="3">
        <f t="shared" ref="V34:V38" si="77">+G34-J34-M34-P34-S34</f>
        <v>0</v>
      </c>
      <c r="W34" s="3">
        <f t="shared" ref="W34:W38" si="78">+H34-K34-N34-Q34-T34</f>
        <v>0</v>
      </c>
    </row>
    <row r="35" spans="2:23" ht="26.25">
      <c r="B35" s="25"/>
      <c r="C35" s="27"/>
      <c r="D35" s="1">
        <v>3000</v>
      </c>
      <c r="E35" s="2" t="s">
        <v>4</v>
      </c>
      <c r="F35" s="6">
        <v>0</v>
      </c>
      <c r="G35" s="3">
        <v>0</v>
      </c>
      <c r="H35" s="4">
        <f t="shared" si="71"/>
        <v>0</v>
      </c>
      <c r="I35" s="6">
        <v>0</v>
      </c>
      <c r="J35" s="3">
        <v>0</v>
      </c>
      <c r="K35" s="4">
        <f t="shared" si="72"/>
        <v>0</v>
      </c>
      <c r="L35" s="6">
        <v>0</v>
      </c>
      <c r="M35" s="3">
        <v>0</v>
      </c>
      <c r="N35" s="4">
        <f t="shared" si="73"/>
        <v>0</v>
      </c>
      <c r="O35" s="6">
        <v>0</v>
      </c>
      <c r="P35" s="3">
        <v>0</v>
      </c>
      <c r="Q35" s="4">
        <f t="shared" si="74"/>
        <v>0</v>
      </c>
      <c r="R35" s="6">
        <v>0</v>
      </c>
      <c r="S35" s="3">
        <v>0</v>
      </c>
      <c r="T35" s="4">
        <f t="shared" si="75"/>
        <v>0</v>
      </c>
      <c r="U35" s="3">
        <f t="shared" si="76"/>
        <v>0</v>
      </c>
      <c r="V35" s="3">
        <f t="shared" si="77"/>
        <v>0</v>
      </c>
      <c r="W35" s="3">
        <f t="shared" si="78"/>
        <v>0</v>
      </c>
    </row>
    <row r="36" spans="2:23" ht="26.25">
      <c r="B36" s="25"/>
      <c r="C36" s="27"/>
      <c r="D36" s="1">
        <v>4000</v>
      </c>
      <c r="E36" s="2" t="s">
        <v>5</v>
      </c>
      <c r="F36" s="6">
        <v>0</v>
      </c>
      <c r="G36" s="3">
        <v>0</v>
      </c>
      <c r="H36" s="4">
        <f t="shared" si="71"/>
        <v>0</v>
      </c>
      <c r="I36" s="6">
        <v>0</v>
      </c>
      <c r="J36" s="3">
        <v>0</v>
      </c>
      <c r="K36" s="4">
        <f t="shared" si="72"/>
        <v>0</v>
      </c>
      <c r="L36" s="6">
        <v>0</v>
      </c>
      <c r="M36" s="3">
        <v>0</v>
      </c>
      <c r="N36" s="4">
        <f t="shared" si="73"/>
        <v>0</v>
      </c>
      <c r="O36" s="6">
        <v>0</v>
      </c>
      <c r="P36" s="3">
        <v>0</v>
      </c>
      <c r="Q36" s="4">
        <f t="shared" si="74"/>
        <v>0</v>
      </c>
      <c r="R36" s="6">
        <v>0</v>
      </c>
      <c r="S36" s="3">
        <v>0</v>
      </c>
      <c r="T36" s="4">
        <f t="shared" si="75"/>
        <v>0</v>
      </c>
      <c r="U36" s="3">
        <f t="shared" si="76"/>
        <v>0</v>
      </c>
      <c r="V36" s="3">
        <f t="shared" si="77"/>
        <v>0</v>
      </c>
      <c r="W36" s="3">
        <f t="shared" si="78"/>
        <v>0</v>
      </c>
    </row>
    <row r="37" spans="2:23" ht="26.25">
      <c r="B37" s="25"/>
      <c r="C37" s="27"/>
      <c r="D37" s="1">
        <v>5000</v>
      </c>
      <c r="E37" s="2" t="s">
        <v>6</v>
      </c>
      <c r="F37" s="6">
        <v>0</v>
      </c>
      <c r="G37" s="3">
        <v>0</v>
      </c>
      <c r="H37" s="4">
        <f t="shared" si="71"/>
        <v>0</v>
      </c>
      <c r="I37" s="6">
        <v>0</v>
      </c>
      <c r="J37" s="3">
        <v>0</v>
      </c>
      <c r="K37" s="4">
        <f t="shared" si="72"/>
        <v>0</v>
      </c>
      <c r="L37" s="6">
        <v>0</v>
      </c>
      <c r="M37" s="3">
        <v>0</v>
      </c>
      <c r="N37" s="4">
        <f t="shared" si="73"/>
        <v>0</v>
      </c>
      <c r="O37" s="6">
        <v>0</v>
      </c>
      <c r="P37" s="3">
        <v>0</v>
      </c>
      <c r="Q37" s="4">
        <f t="shared" si="74"/>
        <v>0</v>
      </c>
      <c r="R37" s="6">
        <v>0</v>
      </c>
      <c r="S37" s="3">
        <v>0</v>
      </c>
      <c r="T37" s="4">
        <f t="shared" si="75"/>
        <v>0</v>
      </c>
      <c r="U37" s="3">
        <f t="shared" si="76"/>
        <v>0</v>
      </c>
      <c r="V37" s="3">
        <f t="shared" si="77"/>
        <v>0</v>
      </c>
      <c r="W37" s="3">
        <f t="shared" si="78"/>
        <v>0</v>
      </c>
    </row>
    <row r="38" spans="2:23" ht="27" thickBot="1">
      <c r="B38" s="25"/>
      <c r="C38" s="28"/>
      <c r="D38" s="9">
        <v>6000</v>
      </c>
      <c r="E38" s="10" t="s">
        <v>8</v>
      </c>
      <c r="F38" s="7">
        <v>0</v>
      </c>
      <c r="G38" s="8">
        <v>0</v>
      </c>
      <c r="H38" s="4">
        <f t="shared" si="71"/>
        <v>0</v>
      </c>
      <c r="I38" s="7">
        <v>0</v>
      </c>
      <c r="J38" s="8">
        <v>0</v>
      </c>
      <c r="K38" s="4">
        <f t="shared" si="72"/>
        <v>0</v>
      </c>
      <c r="L38" s="7">
        <v>0</v>
      </c>
      <c r="M38" s="8">
        <v>0</v>
      </c>
      <c r="N38" s="4">
        <f t="shared" si="73"/>
        <v>0</v>
      </c>
      <c r="O38" s="7">
        <v>0</v>
      </c>
      <c r="P38" s="8">
        <v>0</v>
      </c>
      <c r="Q38" s="4">
        <f t="shared" si="74"/>
        <v>0</v>
      </c>
      <c r="R38" s="7">
        <v>0</v>
      </c>
      <c r="S38" s="8">
        <v>0</v>
      </c>
      <c r="T38" s="4">
        <f t="shared" si="75"/>
        <v>0</v>
      </c>
      <c r="U38" s="3">
        <f t="shared" si="76"/>
        <v>0</v>
      </c>
      <c r="V38" s="3">
        <f t="shared" si="77"/>
        <v>0</v>
      </c>
      <c r="W38" s="3">
        <f t="shared" si="78"/>
        <v>0</v>
      </c>
    </row>
    <row r="39" spans="2:23" ht="63.75" customHeight="1">
      <c r="B39" s="25"/>
      <c r="C39" s="27">
        <v>3</v>
      </c>
      <c r="D39" s="29" t="s">
        <v>18</v>
      </c>
      <c r="E39" s="29"/>
      <c r="F39" s="14">
        <f>+SUM(F40:F45)</f>
        <v>0</v>
      </c>
      <c r="G39" s="14">
        <f t="shared" ref="G39" si="79">+SUM(G40:G45)</f>
        <v>0</v>
      </c>
      <c r="H39" s="14">
        <f>+SUM(H40:H45)</f>
        <v>0</v>
      </c>
      <c r="I39" s="14">
        <f>+SUM(I40:I45)</f>
        <v>0</v>
      </c>
      <c r="J39" s="14">
        <f t="shared" ref="J39" si="80">+SUM(J40:J45)</f>
        <v>0</v>
      </c>
      <c r="K39" s="14">
        <f t="shared" ref="K39" si="81">+SUM(K40:K45)</f>
        <v>0</v>
      </c>
      <c r="L39" s="14">
        <f>+SUM(L40:L45)</f>
        <v>0</v>
      </c>
      <c r="M39" s="14">
        <f t="shared" ref="M39" si="82">+SUM(M40:M45)</f>
        <v>0</v>
      </c>
      <c r="N39" s="14">
        <f t="shared" ref="N39" si="83">+SUM(N40:N45)</f>
        <v>0</v>
      </c>
      <c r="O39" s="14">
        <f>+SUM(O40:O45)</f>
        <v>0</v>
      </c>
      <c r="P39" s="14">
        <f t="shared" ref="P39" si="84">+SUM(P40:P45)</f>
        <v>0</v>
      </c>
      <c r="Q39" s="14">
        <f t="shared" ref="Q39" si="85">+SUM(Q40:Q45)</f>
        <v>0</v>
      </c>
      <c r="R39" s="14">
        <f>+SUM(R40:R45)</f>
        <v>0</v>
      </c>
      <c r="S39" s="14">
        <f t="shared" ref="S39" si="86">+SUM(S40:S45)</f>
        <v>0</v>
      </c>
      <c r="T39" s="14">
        <f t="shared" ref="T39" si="87">+SUM(T40:T45)</f>
        <v>0</v>
      </c>
      <c r="U39" s="14">
        <f>+SUM(U40:U45)</f>
        <v>0</v>
      </c>
      <c r="V39" s="14">
        <f t="shared" ref="V39" si="88">+SUM(V40:V45)</f>
        <v>0</v>
      </c>
      <c r="W39" s="14">
        <f t="shared" ref="W39" si="89">+SUM(W40:W45)</f>
        <v>0</v>
      </c>
    </row>
    <row r="40" spans="2:23" ht="26.25">
      <c r="B40" s="25"/>
      <c r="C40" s="27"/>
      <c r="D40" s="1">
        <v>1000</v>
      </c>
      <c r="E40" s="2" t="s">
        <v>2</v>
      </c>
      <c r="F40" s="3">
        <v>0</v>
      </c>
      <c r="G40" s="3">
        <v>0</v>
      </c>
      <c r="H40" s="4">
        <f>+F40+G40</f>
        <v>0</v>
      </c>
      <c r="I40" s="3">
        <v>0</v>
      </c>
      <c r="J40" s="3">
        <v>0</v>
      </c>
      <c r="K40" s="4">
        <f>+I40+J40</f>
        <v>0</v>
      </c>
      <c r="L40" s="3">
        <v>0</v>
      </c>
      <c r="M40" s="3">
        <v>0</v>
      </c>
      <c r="N40" s="4">
        <f>+L40+M40</f>
        <v>0</v>
      </c>
      <c r="O40" s="3">
        <v>0</v>
      </c>
      <c r="P40" s="3">
        <v>0</v>
      </c>
      <c r="Q40" s="4">
        <f>+O40+P40</f>
        <v>0</v>
      </c>
      <c r="R40" s="3">
        <v>0</v>
      </c>
      <c r="S40" s="3">
        <v>0</v>
      </c>
      <c r="T40" s="4">
        <f>+R40+S40</f>
        <v>0</v>
      </c>
      <c r="U40" s="3">
        <f>+F40-I40-L40-O40-R40</f>
        <v>0</v>
      </c>
      <c r="V40" s="3">
        <f>+G40-J40-M40-P40-S40</f>
        <v>0</v>
      </c>
      <c r="W40" s="3">
        <f>+H40-K40-N40-Q40-T40</f>
        <v>0</v>
      </c>
    </row>
    <row r="41" spans="2:23" ht="26.25">
      <c r="B41" s="25"/>
      <c r="C41" s="27"/>
      <c r="D41" s="1">
        <v>2000</v>
      </c>
      <c r="E41" s="2" t="s">
        <v>3</v>
      </c>
      <c r="F41" s="6">
        <v>0</v>
      </c>
      <c r="G41" s="3">
        <v>0</v>
      </c>
      <c r="H41" s="4">
        <f t="shared" ref="H41:H45" si="90">+F41+G41</f>
        <v>0</v>
      </c>
      <c r="I41" s="6">
        <v>0</v>
      </c>
      <c r="J41" s="6">
        <v>0</v>
      </c>
      <c r="K41" s="4">
        <f t="shared" ref="K41:K45" si="91">+I41+J41</f>
        <v>0</v>
      </c>
      <c r="L41" s="6">
        <v>0</v>
      </c>
      <c r="M41" s="6">
        <v>0</v>
      </c>
      <c r="N41" s="4">
        <f t="shared" ref="N41:N45" si="92">+L41+M41</f>
        <v>0</v>
      </c>
      <c r="O41" s="6">
        <v>0</v>
      </c>
      <c r="P41" s="6">
        <v>0</v>
      </c>
      <c r="Q41" s="4">
        <f t="shared" ref="Q41:Q45" si="93">+O41+P41</f>
        <v>0</v>
      </c>
      <c r="R41" s="6">
        <v>0</v>
      </c>
      <c r="S41" s="6">
        <v>0</v>
      </c>
      <c r="T41" s="4">
        <f t="shared" ref="T41:T45" si="94">+R41+S41</f>
        <v>0</v>
      </c>
      <c r="U41" s="3">
        <f t="shared" ref="U41:U45" si="95">+F41-I41-L41-O41-R41</f>
        <v>0</v>
      </c>
      <c r="V41" s="3">
        <f t="shared" ref="V41:V45" si="96">+G41-J41-M41-P41-S41</f>
        <v>0</v>
      </c>
      <c r="W41" s="3">
        <f t="shared" ref="W41:W45" si="97">+H41-K41-N41-Q41-T41</f>
        <v>0</v>
      </c>
    </row>
    <row r="42" spans="2:23" ht="26.25">
      <c r="B42" s="25"/>
      <c r="C42" s="27"/>
      <c r="D42" s="1">
        <v>3000</v>
      </c>
      <c r="E42" s="2" t="s">
        <v>4</v>
      </c>
      <c r="F42" s="6">
        <v>0</v>
      </c>
      <c r="G42" s="3">
        <v>0</v>
      </c>
      <c r="H42" s="4">
        <f t="shared" si="90"/>
        <v>0</v>
      </c>
      <c r="I42" s="6">
        <v>0</v>
      </c>
      <c r="J42" s="3">
        <v>0</v>
      </c>
      <c r="K42" s="4">
        <f t="shared" si="91"/>
        <v>0</v>
      </c>
      <c r="L42" s="6">
        <v>0</v>
      </c>
      <c r="M42" s="3">
        <v>0</v>
      </c>
      <c r="N42" s="4">
        <f t="shared" si="92"/>
        <v>0</v>
      </c>
      <c r="O42" s="6">
        <v>0</v>
      </c>
      <c r="P42" s="3">
        <v>0</v>
      </c>
      <c r="Q42" s="4">
        <f t="shared" si="93"/>
        <v>0</v>
      </c>
      <c r="R42" s="6">
        <v>0</v>
      </c>
      <c r="S42" s="3">
        <v>0</v>
      </c>
      <c r="T42" s="4">
        <f t="shared" si="94"/>
        <v>0</v>
      </c>
      <c r="U42" s="3">
        <f t="shared" si="95"/>
        <v>0</v>
      </c>
      <c r="V42" s="3">
        <f t="shared" si="96"/>
        <v>0</v>
      </c>
      <c r="W42" s="3">
        <f t="shared" si="97"/>
        <v>0</v>
      </c>
    </row>
    <row r="43" spans="2:23" ht="26.25">
      <c r="B43" s="25"/>
      <c r="C43" s="27"/>
      <c r="D43" s="1">
        <v>4000</v>
      </c>
      <c r="E43" s="2" t="s">
        <v>5</v>
      </c>
      <c r="F43" s="6">
        <v>0</v>
      </c>
      <c r="G43" s="3">
        <v>0</v>
      </c>
      <c r="H43" s="4">
        <f t="shared" si="90"/>
        <v>0</v>
      </c>
      <c r="I43" s="6">
        <v>0</v>
      </c>
      <c r="J43" s="3">
        <v>0</v>
      </c>
      <c r="K43" s="4">
        <f t="shared" si="91"/>
        <v>0</v>
      </c>
      <c r="L43" s="6">
        <v>0</v>
      </c>
      <c r="M43" s="3">
        <v>0</v>
      </c>
      <c r="N43" s="4">
        <f t="shared" si="92"/>
        <v>0</v>
      </c>
      <c r="O43" s="6">
        <v>0</v>
      </c>
      <c r="P43" s="3">
        <v>0</v>
      </c>
      <c r="Q43" s="4">
        <f t="shared" si="93"/>
        <v>0</v>
      </c>
      <c r="R43" s="6">
        <v>0</v>
      </c>
      <c r="S43" s="3">
        <v>0</v>
      </c>
      <c r="T43" s="4">
        <f t="shared" si="94"/>
        <v>0</v>
      </c>
      <c r="U43" s="3">
        <f t="shared" si="95"/>
        <v>0</v>
      </c>
      <c r="V43" s="3">
        <f t="shared" si="96"/>
        <v>0</v>
      </c>
      <c r="W43" s="3">
        <f t="shared" si="97"/>
        <v>0</v>
      </c>
    </row>
    <row r="44" spans="2:23" ht="26.25">
      <c r="B44" s="25"/>
      <c r="C44" s="27"/>
      <c r="D44" s="1">
        <v>5000</v>
      </c>
      <c r="E44" s="2" t="s">
        <v>6</v>
      </c>
      <c r="F44" s="6">
        <v>0</v>
      </c>
      <c r="G44" s="3">
        <v>0</v>
      </c>
      <c r="H44" s="4">
        <f t="shared" si="90"/>
        <v>0</v>
      </c>
      <c r="I44" s="6">
        <v>0</v>
      </c>
      <c r="J44" s="3">
        <v>0</v>
      </c>
      <c r="K44" s="4">
        <f t="shared" si="91"/>
        <v>0</v>
      </c>
      <c r="L44" s="6">
        <v>0</v>
      </c>
      <c r="M44" s="3">
        <v>0</v>
      </c>
      <c r="N44" s="4">
        <f t="shared" si="92"/>
        <v>0</v>
      </c>
      <c r="O44" s="6">
        <v>0</v>
      </c>
      <c r="P44" s="3">
        <v>0</v>
      </c>
      <c r="Q44" s="4">
        <f t="shared" si="93"/>
        <v>0</v>
      </c>
      <c r="R44" s="6">
        <v>0</v>
      </c>
      <c r="S44" s="3">
        <v>0</v>
      </c>
      <c r="T44" s="4">
        <f t="shared" si="94"/>
        <v>0</v>
      </c>
      <c r="U44" s="3">
        <f t="shared" si="95"/>
        <v>0</v>
      </c>
      <c r="V44" s="3">
        <f t="shared" si="96"/>
        <v>0</v>
      </c>
      <c r="W44" s="3">
        <f t="shared" si="97"/>
        <v>0</v>
      </c>
    </row>
    <row r="45" spans="2:23" ht="27" thickBot="1">
      <c r="B45" s="25"/>
      <c r="C45" s="28"/>
      <c r="D45" s="9">
        <v>6000</v>
      </c>
      <c r="E45" s="10" t="s">
        <v>8</v>
      </c>
      <c r="F45" s="7">
        <v>0</v>
      </c>
      <c r="G45" s="8">
        <v>0</v>
      </c>
      <c r="H45" s="4">
        <f t="shared" si="90"/>
        <v>0</v>
      </c>
      <c r="I45" s="7">
        <v>0</v>
      </c>
      <c r="J45" s="8">
        <v>0</v>
      </c>
      <c r="K45" s="4">
        <f t="shared" si="91"/>
        <v>0</v>
      </c>
      <c r="L45" s="7">
        <v>0</v>
      </c>
      <c r="M45" s="8">
        <v>0</v>
      </c>
      <c r="N45" s="4">
        <f t="shared" si="92"/>
        <v>0</v>
      </c>
      <c r="O45" s="7">
        <v>0</v>
      </c>
      <c r="P45" s="8">
        <v>0</v>
      </c>
      <c r="Q45" s="4">
        <f t="shared" si="93"/>
        <v>0</v>
      </c>
      <c r="R45" s="7">
        <v>0</v>
      </c>
      <c r="S45" s="8">
        <v>0</v>
      </c>
      <c r="T45" s="4">
        <f t="shared" si="94"/>
        <v>0</v>
      </c>
      <c r="U45" s="3">
        <f t="shared" si="95"/>
        <v>0</v>
      </c>
      <c r="V45" s="3">
        <f t="shared" si="96"/>
        <v>0</v>
      </c>
      <c r="W45" s="3">
        <f t="shared" si="97"/>
        <v>0</v>
      </c>
    </row>
    <row r="46" spans="2:23" ht="50.25" customHeight="1">
      <c r="B46" s="25"/>
      <c r="C46" s="27">
        <v>4</v>
      </c>
      <c r="D46" s="29" t="s">
        <v>20</v>
      </c>
      <c r="E46" s="29"/>
      <c r="F46" s="14">
        <f>+SUM(F47:F52)</f>
        <v>0</v>
      </c>
      <c r="G46" s="14">
        <f t="shared" ref="G46" si="98">+SUM(G47:G52)</f>
        <v>6369228.96</v>
      </c>
      <c r="H46" s="14">
        <f>+SUM(H47:H52)</f>
        <v>6369228.96</v>
      </c>
      <c r="I46" s="14">
        <f>+SUM(I47:I52)</f>
        <v>0</v>
      </c>
      <c r="J46" s="14">
        <f t="shared" ref="J46" si="99">+SUM(J47:J52)</f>
        <v>1528252.08</v>
      </c>
      <c r="K46" s="14">
        <f t="shared" ref="K46" si="100">+SUM(K47:K52)</f>
        <v>1528252.08</v>
      </c>
      <c r="L46" s="14">
        <f>+SUM(L47:L52)</f>
        <v>0</v>
      </c>
      <c r="M46" s="14">
        <f t="shared" ref="M46" si="101">+SUM(M47:M52)</f>
        <v>0</v>
      </c>
      <c r="N46" s="14">
        <f t="shared" ref="N46" si="102">+SUM(N47:N52)</f>
        <v>0</v>
      </c>
      <c r="O46" s="14">
        <f>+SUM(O47:O52)</f>
        <v>0</v>
      </c>
      <c r="P46" s="14">
        <f t="shared" ref="P46" si="103">+SUM(P47:P52)</f>
        <v>4659925.4000000004</v>
      </c>
      <c r="Q46" s="14">
        <f t="shared" ref="Q46" si="104">+SUM(Q47:Q52)</f>
        <v>4659925.4000000004</v>
      </c>
      <c r="R46" s="14">
        <f>+SUM(R47:R52)</f>
        <v>0</v>
      </c>
      <c r="S46" s="14">
        <f t="shared" ref="S46" si="105">+SUM(S47:S52)</f>
        <v>0</v>
      </c>
      <c r="T46" s="14">
        <f t="shared" ref="T46" si="106">+SUM(T47:T52)</f>
        <v>0</v>
      </c>
      <c r="U46" s="14">
        <f>+SUM(U47:U52)</f>
        <v>0</v>
      </c>
      <c r="V46" s="14">
        <f t="shared" ref="V46" si="107">+SUM(V47:V52)</f>
        <v>181051.47999999952</v>
      </c>
      <c r="W46" s="14">
        <f t="shared" ref="W46" si="108">+SUM(W47:W52)</f>
        <v>181051.47999999952</v>
      </c>
    </row>
    <row r="47" spans="2:23" ht="26.25">
      <c r="B47" s="25"/>
      <c r="C47" s="27"/>
      <c r="D47" s="1">
        <v>1000</v>
      </c>
      <c r="E47" s="2" t="s">
        <v>2</v>
      </c>
      <c r="F47" s="3">
        <v>0</v>
      </c>
      <c r="G47" s="3">
        <v>6369228.96</v>
      </c>
      <c r="H47" s="4">
        <f>+F47+G47</f>
        <v>6369228.96</v>
      </c>
      <c r="I47" s="3">
        <v>0</v>
      </c>
      <c r="J47" s="3">
        <v>1528252.08</v>
      </c>
      <c r="K47" s="4">
        <f>+I47+J47</f>
        <v>1528252.08</v>
      </c>
      <c r="L47" s="3">
        <v>0</v>
      </c>
      <c r="M47" s="3">
        <v>0</v>
      </c>
      <c r="N47" s="4">
        <f>+L47+M47</f>
        <v>0</v>
      </c>
      <c r="O47" s="3">
        <v>0</v>
      </c>
      <c r="P47" s="3">
        <v>4659925.4000000004</v>
      </c>
      <c r="Q47" s="4">
        <f>+O47+P47</f>
        <v>4659925.4000000004</v>
      </c>
      <c r="R47" s="3">
        <v>0</v>
      </c>
      <c r="S47" s="3">
        <v>0</v>
      </c>
      <c r="T47" s="4">
        <f>+R47+S47</f>
        <v>0</v>
      </c>
      <c r="U47" s="3">
        <f>+F47-I47-L47-O47-R47</f>
        <v>0</v>
      </c>
      <c r="V47" s="3">
        <f>+G47-J47-M47-P47-S47</f>
        <v>181051.47999999952</v>
      </c>
      <c r="W47" s="3">
        <f>+H47-K47-N47-Q47-T47</f>
        <v>181051.47999999952</v>
      </c>
    </row>
    <row r="48" spans="2:23" ht="26.25">
      <c r="B48" s="25"/>
      <c r="C48" s="27"/>
      <c r="D48" s="1">
        <v>2000</v>
      </c>
      <c r="E48" s="2" t="s">
        <v>3</v>
      </c>
      <c r="F48" s="6">
        <v>0</v>
      </c>
      <c r="G48" s="3">
        <v>0</v>
      </c>
      <c r="H48" s="4">
        <f t="shared" ref="H48:H52" si="109">+F48+G48</f>
        <v>0</v>
      </c>
      <c r="I48" s="6">
        <v>0</v>
      </c>
      <c r="J48" s="6">
        <v>0</v>
      </c>
      <c r="K48" s="4">
        <f t="shared" ref="K48:K52" si="110">+I48+J48</f>
        <v>0</v>
      </c>
      <c r="L48" s="6">
        <v>0</v>
      </c>
      <c r="M48" s="6">
        <v>0</v>
      </c>
      <c r="N48" s="4">
        <f t="shared" ref="N48:N52" si="111">+L48+M48</f>
        <v>0</v>
      </c>
      <c r="O48" s="6">
        <v>0</v>
      </c>
      <c r="P48" s="6">
        <v>0</v>
      </c>
      <c r="Q48" s="4">
        <f t="shared" ref="Q48:Q52" si="112">+O48+P48</f>
        <v>0</v>
      </c>
      <c r="R48" s="6">
        <v>0</v>
      </c>
      <c r="S48" s="6">
        <v>0</v>
      </c>
      <c r="T48" s="4">
        <f t="shared" ref="T48:T52" si="113">+R48+S48</f>
        <v>0</v>
      </c>
      <c r="U48" s="3">
        <f t="shared" ref="U48:U52" si="114">+F48-I48-L48-O48-R48</f>
        <v>0</v>
      </c>
      <c r="V48" s="3">
        <f t="shared" ref="V48:V52" si="115">+G48-J48-M48-P48-S48</f>
        <v>0</v>
      </c>
      <c r="W48" s="3">
        <f t="shared" ref="W48:W52" si="116">+H48-K48-N48-Q48-T48</f>
        <v>0</v>
      </c>
    </row>
    <row r="49" spans="2:23" ht="26.25">
      <c r="B49" s="25"/>
      <c r="C49" s="27"/>
      <c r="D49" s="1">
        <v>3000</v>
      </c>
      <c r="E49" s="2" t="s">
        <v>4</v>
      </c>
      <c r="F49" s="6">
        <v>0</v>
      </c>
      <c r="G49" s="3">
        <v>0</v>
      </c>
      <c r="H49" s="4">
        <f t="shared" si="109"/>
        <v>0</v>
      </c>
      <c r="I49" s="6">
        <v>0</v>
      </c>
      <c r="J49" s="3">
        <v>0</v>
      </c>
      <c r="K49" s="4">
        <f t="shared" si="110"/>
        <v>0</v>
      </c>
      <c r="L49" s="6">
        <v>0</v>
      </c>
      <c r="M49" s="3">
        <v>0</v>
      </c>
      <c r="N49" s="4">
        <f t="shared" si="111"/>
        <v>0</v>
      </c>
      <c r="O49" s="6">
        <v>0</v>
      </c>
      <c r="P49" s="3">
        <v>0</v>
      </c>
      <c r="Q49" s="4">
        <f t="shared" si="112"/>
        <v>0</v>
      </c>
      <c r="R49" s="6">
        <v>0</v>
      </c>
      <c r="S49" s="3">
        <v>0</v>
      </c>
      <c r="T49" s="4">
        <f t="shared" si="113"/>
        <v>0</v>
      </c>
      <c r="U49" s="3">
        <f t="shared" si="114"/>
        <v>0</v>
      </c>
      <c r="V49" s="3">
        <f t="shared" si="115"/>
        <v>0</v>
      </c>
      <c r="W49" s="3">
        <f t="shared" si="116"/>
        <v>0</v>
      </c>
    </row>
    <row r="50" spans="2:23" ht="26.25">
      <c r="B50" s="25"/>
      <c r="C50" s="27"/>
      <c r="D50" s="1">
        <v>4000</v>
      </c>
      <c r="E50" s="2" t="s">
        <v>5</v>
      </c>
      <c r="F50" s="6">
        <v>0</v>
      </c>
      <c r="G50" s="3">
        <v>0</v>
      </c>
      <c r="H50" s="4">
        <f t="shared" si="109"/>
        <v>0</v>
      </c>
      <c r="I50" s="6">
        <v>0</v>
      </c>
      <c r="J50" s="3">
        <v>0</v>
      </c>
      <c r="K50" s="4">
        <f t="shared" si="110"/>
        <v>0</v>
      </c>
      <c r="L50" s="6">
        <v>0</v>
      </c>
      <c r="M50" s="3">
        <v>0</v>
      </c>
      <c r="N50" s="4">
        <f t="shared" si="111"/>
        <v>0</v>
      </c>
      <c r="O50" s="6">
        <v>0</v>
      </c>
      <c r="P50" s="3">
        <v>0</v>
      </c>
      <c r="Q50" s="4">
        <f t="shared" si="112"/>
        <v>0</v>
      </c>
      <c r="R50" s="6">
        <v>0</v>
      </c>
      <c r="S50" s="3">
        <v>0</v>
      </c>
      <c r="T50" s="4">
        <f t="shared" si="113"/>
        <v>0</v>
      </c>
      <c r="U50" s="3">
        <f t="shared" si="114"/>
        <v>0</v>
      </c>
      <c r="V50" s="3">
        <f t="shared" si="115"/>
        <v>0</v>
      </c>
      <c r="W50" s="3">
        <f t="shared" si="116"/>
        <v>0</v>
      </c>
    </row>
    <row r="51" spans="2:23" ht="26.25">
      <c r="B51" s="25"/>
      <c r="C51" s="27"/>
      <c r="D51" s="1">
        <v>5000</v>
      </c>
      <c r="E51" s="2" t="s">
        <v>6</v>
      </c>
      <c r="F51" s="6">
        <v>0</v>
      </c>
      <c r="G51" s="3">
        <v>0</v>
      </c>
      <c r="H51" s="4">
        <f t="shared" si="109"/>
        <v>0</v>
      </c>
      <c r="I51" s="6">
        <v>0</v>
      </c>
      <c r="J51" s="3">
        <v>0</v>
      </c>
      <c r="K51" s="4">
        <f t="shared" si="110"/>
        <v>0</v>
      </c>
      <c r="L51" s="6">
        <v>0</v>
      </c>
      <c r="M51" s="3">
        <v>0</v>
      </c>
      <c r="N51" s="4">
        <f t="shared" si="111"/>
        <v>0</v>
      </c>
      <c r="O51" s="6">
        <v>0</v>
      </c>
      <c r="P51" s="3">
        <v>0</v>
      </c>
      <c r="Q51" s="4">
        <f t="shared" si="112"/>
        <v>0</v>
      </c>
      <c r="R51" s="6">
        <v>0</v>
      </c>
      <c r="S51" s="3">
        <v>0</v>
      </c>
      <c r="T51" s="4">
        <f t="shared" si="113"/>
        <v>0</v>
      </c>
      <c r="U51" s="3">
        <f t="shared" si="114"/>
        <v>0</v>
      </c>
      <c r="V51" s="3">
        <f t="shared" si="115"/>
        <v>0</v>
      </c>
      <c r="W51" s="3">
        <f t="shared" si="116"/>
        <v>0</v>
      </c>
    </row>
    <row r="52" spans="2:23" ht="27" thickBot="1">
      <c r="B52" s="25"/>
      <c r="C52" s="28"/>
      <c r="D52" s="9">
        <v>6000</v>
      </c>
      <c r="E52" s="10" t="s">
        <v>8</v>
      </c>
      <c r="F52" s="7">
        <v>0</v>
      </c>
      <c r="G52" s="8">
        <v>0</v>
      </c>
      <c r="H52" s="4">
        <f t="shared" si="109"/>
        <v>0</v>
      </c>
      <c r="I52" s="7">
        <v>0</v>
      </c>
      <c r="J52" s="8">
        <v>0</v>
      </c>
      <c r="K52" s="4">
        <f t="shared" si="110"/>
        <v>0</v>
      </c>
      <c r="L52" s="7">
        <v>0</v>
      </c>
      <c r="M52" s="8">
        <v>0</v>
      </c>
      <c r="N52" s="4">
        <f t="shared" si="111"/>
        <v>0</v>
      </c>
      <c r="O52" s="7">
        <v>0</v>
      </c>
      <c r="P52" s="8">
        <v>0</v>
      </c>
      <c r="Q52" s="4">
        <f t="shared" si="112"/>
        <v>0</v>
      </c>
      <c r="R52" s="7">
        <v>0</v>
      </c>
      <c r="S52" s="8">
        <v>0</v>
      </c>
      <c r="T52" s="4">
        <f t="shared" si="113"/>
        <v>0</v>
      </c>
      <c r="U52" s="3">
        <f t="shared" si="114"/>
        <v>0</v>
      </c>
      <c r="V52" s="3">
        <f t="shared" si="115"/>
        <v>0</v>
      </c>
      <c r="W52" s="3">
        <f t="shared" si="116"/>
        <v>0</v>
      </c>
    </row>
    <row r="53" spans="2:23" ht="56.25" customHeight="1">
      <c r="B53" s="25"/>
      <c r="C53" s="27">
        <v>5</v>
      </c>
      <c r="D53" s="29" t="s">
        <v>40</v>
      </c>
      <c r="E53" s="29"/>
      <c r="F53" s="14">
        <f>+SUM(F54:F59)</f>
        <v>0</v>
      </c>
      <c r="G53" s="14">
        <f t="shared" ref="G53" si="117">+SUM(G54:G59)</f>
        <v>350000</v>
      </c>
      <c r="H53" s="14">
        <f>+SUM(H54:H59)</f>
        <v>350000</v>
      </c>
      <c r="I53" s="14">
        <f t="shared" ref="I53:T53" si="118">+SUM(I54:I59)</f>
        <v>0</v>
      </c>
      <c r="J53" s="14">
        <f t="shared" si="118"/>
        <v>0</v>
      </c>
      <c r="K53" s="14">
        <f t="shared" si="118"/>
        <v>0</v>
      </c>
      <c r="L53" s="14">
        <f t="shared" si="118"/>
        <v>0</v>
      </c>
      <c r="M53" s="14">
        <f t="shared" si="118"/>
        <v>187955.98</v>
      </c>
      <c r="N53" s="14">
        <f t="shared" si="118"/>
        <v>187955.98</v>
      </c>
      <c r="O53" s="14">
        <f t="shared" si="118"/>
        <v>0</v>
      </c>
      <c r="P53" s="14">
        <f t="shared" si="118"/>
        <v>156187.73000000001</v>
      </c>
      <c r="Q53" s="14">
        <f t="shared" si="118"/>
        <v>156187.73000000001</v>
      </c>
      <c r="R53" s="14">
        <f t="shared" si="118"/>
        <v>0</v>
      </c>
      <c r="S53" s="14">
        <f t="shared" si="118"/>
        <v>0</v>
      </c>
      <c r="T53" s="14">
        <f t="shared" si="118"/>
        <v>0</v>
      </c>
      <c r="U53" s="14">
        <f>+SUM(U54:U59)</f>
        <v>0</v>
      </c>
      <c r="V53" s="14">
        <f t="shared" ref="V53" si="119">+SUM(V54:V59)</f>
        <v>5856.289999999979</v>
      </c>
      <c r="W53" s="14">
        <f t="shared" ref="W53" si="120">+SUM(W54:W59)</f>
        <v>5856.289999999979</v>
      </c>
    </row>
    <row r="54" spans="2:23" ht="26.25">
      <c r="B54" s="25"/>
      <c r="C54" s="27"/>
      <c r="D54" s="1">
        <v>1000</v>
      </c>
      <c r="E54" s="2" t="s">
        <v>2</v>
      </c>
      <c r="F54" s="3">
        <v>0</v>
      </c>
      <c r="G54" s="3">
        <v>0</v>
      </c>
      <c r="H54" s="4">
        <f>+F54+G54</f>
        <v>0</v>
      </c>
      <c r="I54" s="5">
        <v>0</v>
      </c>
      <c r="J54" s="5">
        <v>0</v>
      </c>
      <c r="K54" s="4">
        <v>0</v>
      </c>
      <c r="L54" s="5">
        <v>0</v>
      </c>
      <c r="M54" s="5">
        <v>0</v>
      </c>
      <c r="N54" s="4">
        <v>0</v>
      </c>
      <c r="O54" s="5">
        <v>0</v>
      </c>
      <c r="P54" s="5">
        <v>0</v>
      </c>
      <c r="Q54" s="4">
        <v>0</v>
      </c>
      <c r="R54" s="5">
        <v>0</v>
      </c>
      <c r="S54" s="5">
        <v>0</v>
      </c>
      <c r="T54" s="4">
        <v>0</v>
      </c>
      <c r="U54" s="3">
        <f>+F54-I54-L54-O54-R54</f>
        <v>0</v>
      </c>
      <c r="V54" s="3">
        <f>+G54-J54-M54-P54-S54</f>
        <v>0</v>
      </c>
      <c r="W54" s="3">
        <f>+H54-K54-N54-Q54-T54</f>
        <v>0</v>
      </c>
    </row>
    <row r="55" spans="2:23" ht="26.25">
      <c r="B55" s="25"/>
      <c r="C55" s="27"/>
      <c r="D55" s="1">
        <v>2000</v>
      </c>
      <c r="E55" s="2" t="s">
        <v>3</v>
      </c>
      <c r="F55" s="6">
        <v>0</v>
      </c>
      <c r="G55" s="3">
        <v>0</v>
      </c>
      <c r="H55" s="4">
        <f t="shared" ref="H55:H59" si="121">+F55+G55</f>
        <v>0</v>
      </c>
      <c r="I55" s="5">
        <v>0</v>
      </c>
      <c r="J55" s="5">
        <v>0</v>
      </c>
      <c r="K55" s="4">
        <v>0</v>
      </c>
      <c r="L55" s="5">
        <v>0</v>
      </c>
      <c r="M55" s="5">
        <v>0</v>
      </c>
      <c r="N55" s="4">
        <v>0</v>
      </c>
      <c r="O55" s="5">
        <v>0</v>
      </c>
      <c r="P55" s="5">
        <v>0</v>
      </c>
      <c r="Q55" s="4">
        <v>0</v>
      </c>
      <c r="R55" s="5">
        <v>0</v>
      </c>
      <c r="S55" s="5">
        <v>0</v>
      </c>
      <c r="T55" s="4">
        <v>0</v>
      </c>
      <c r="U55" s="3">
        <f t="shared" ref="U55:U59" si="122">+F55-I55-L55-O55-R55</f>
        <v>0</v>
      </c>
      <c r="V55" s="3">
        <f t="shared" ref="V55:V59" si="123">+G55-J55-M55-P55-S55</f>
        <v>0</v>
      </c>
      <c r="W55" s="3">
        <f t="shared" ref="W55:W59" si="124">+H55-K55-N55-Q55-T55</f>
        <v>0</v>
      </c>
    </row>
    <row r="56" spans="2:23" ht="26.25">
      <c r="B56" s="25"/>
      <c r="C56" s="27"/>
      <c r="D56" s="1">
        <v>3000</v>
      </c>
      <c r="E56" s="2" t="s">
        <v>4</v>
      </c>
      <c r="F56" s="6">
        <v>0</v>
      </c>
      <c r="G56" s="3">
        <v>0</v>
      </c>
      <c r="H56" s="4">
        <f t="shared" si="121"/>
        <v>0</v>
      </c>
      <c r="I56" s="5">
        <v>0</v>
      </c>
      <c r="J56" s="5">
        <v>0</v>
      </c>
      <c r="K56" s="4">
        <v>0</v>
      </c>
      <c r="L56" s="5">
        <v>0</v>
      </c>
      <c r="M56" s="5">
        <v>0</v>
      </c>
      <c r="N56" s="4">
        <v>0</v>
      </c>
      <c r="O56" s="5">
        <v>0</v>
      </c>
      <c r="P56" s="5">
        <v>0</v>
      </c>
      <c r="Q56" s="4">
        <v>0</v>
      </c>
      <c r="R56" s="5">
        <v>0</v>
      </c>
      <c r="S56" s="5">
        <v>0</v>
      </c>
      <c r="T56" s="4">
        <v>0</v>
      </c>
      <c r="U56" s="3">
        <f t="shared" si="122"/>
        <v>0</v>
      </c>
      <c r="V56" s="3">
        <f t="shared" si="123"/>
        <v>0</v>
      </c>
      <c r="W56" s="3">
        <f t="shared" si="124"/>
        <v>0</v>
      </c>
    </row>
    <row r="57" spans="2:23" ht="26.25">
      <c r="B57" s="25"/>
      <c r="C57" s="27"/>
      <c r="D57" s="1">
        <v>4000</v>
      </c>
      <c r="E57" s="2" t="s">
        <v>5</v>
      </c>
      <c r="F57" s="6">
        <v>0</v>
      </c>
      <c r="G57" s="3">
        <v>0</v>
      </c>
      <c r="H57" s="4">
        <f t="shared" si="121"/>
        <v>0</v>
      </c>
      <c r="I57" s="5">
        <v>0</v>
      </c>
      <c r="J57" s="5">
        <v>0</v>
      </c>
      <c r="K57" s="4">
        <v>0</v>
      </c>
      <c r="L57" s="5">
        <v>0</v>
      </c>
      <c r="M57" s="5">
        <v>0</v>
      </c>
      <c r="N57" s="4">
        <v>0</v>
      </c>
      <c r="O57" s="5">
        <v>0</v>
      </c>
      <c r="P57" s="5">
        <v>0</v>
      </c>
      <c r="Q57" s="4">
        <v>0</v>
      </c>
      <c r="R57" s="5">
        <v>0</v>
      </c>
      <c r="S57" s="5">
        <v>0</v>
      </c>
      <c r="T57" s="4">
        <v>0</v>
      </c>
      <c r="U57" s="3">
        <f t="shared" si="122"/>
        <v>0</v>
      </c>
      <c r="V57" s="3">
        <f t="shared" si="123"/>
        <v>0</v>
      </c>
      <c r="W57" s="3">
        <f t="shared" si="124"/>
        <v>0</v>
      </c>
    </row>
    <row r="58" spans="2:23" ht="26.25">
      <c r="B58" s="25"/>
      <c r="C58" s="27"/>
      <c r="D58" s="1">
        <v>5000</v>
      </c>
      <c r="E58" s="2" t="s">
        <v>6</v>
      </c>
      <c r="F58" s="6">
        <v>0</v>
      </c>
      <c r="G58" s="3">
        <v>350000</v>
      </c>
      <c r="H58" s="4">
        <f t="shared" si="121"/>
        <v>350000</v>
      </c>
      <c r="I58" s="5">
        <v>0</v>
      </c>
      <c r="J58" s="5">
        <v>0</v>
      </c>
      <c r="K58" s="4">
        <f>+I58+J58</f>
        <v>0</v>
      </c>
      <c r="L58" s="5">
        <v>0</v>
      </c>
      <c r="M58" s="5">
        <v>187955.98</v>
      </c>
      <c r="N58" s="4">
        <f>+L58+M58</f>
        <v>187955.98</v>
      </c>
      <c r="O58" s="5">
        <v>0</v>
      </c>
      <c r="P58" s="5">
        <v>156187.73000000001</v>
      </c>
      <c r="Q58" s="4">
        <f>+O58+P58</f>
        <v>156187.73000000001</v>
      </c>
      <c r="R58" s="5">
        <v>0</v>
      </c>
      <c r="S58" s="5">
        <v>0</v>
      </c>
      <c r="T58" s="4">
        <v>0</v>
      </c>
      <c r="U58" s="3">
        <f t="shared" si="122"/>
        <v>0</v>
      </c>
      <c r="V58" s="3">
        <f t="shared" si="123"/>
        <v>5856.289999999979</v>
      </c>
      <c r="W58" s="3">
        <f t="shared" si="124"/>
        <v>5856.289999999979</v>
      </c>
    </row>
    <row r="59" spans="2:23" ht="27" thickBot="1">
      <c r="B59" s="25"/>
      <c r="C59" s="28"/>
      <c r="D59" s="9">
        <v>6000</v>
      </c>
      <c r="E59" s="10" t="s">
        <v>8</v>
      </c>
      <c r="F59" s="7">
        <v>0</v>
      </c>
      <c r="G59" s="8">
        <v>0</v>
      </c>
      <c r="H59" s="4">
        <f t="shared" si="121"/>
        <v>0</v>
      </c>
      <c r="I59" s="12">
        <v>0</v>
      </c>
      <c r="J59" s="12">
        <v>0</v>
      </c>
      <c r="K59" s="11">
        <v>0</v>
      </c>
      <c r="L59" s="12">
        <v>0</v>
      </c>
      <c r="M59" s="12">
        <v>0</v>
      </c>
      <c r="N59" s="11">
        <v>0</v>
      </c>
      <c r="O59" s="12">
        <v>0</v>
      </c>
      <c r="P59" s="12">
        <v>0</v>
      </c>
      <c r="Q59" s="11">
        <v>0</v>
      </c>
      <c r="R59" s="5">
        <v>0</v>
      </c>
      <c r="S59" s="5">
        <v>0</v>
      </c>
      <c r="T59" s="4">
        <v>0</v>
      </c>
      <c r="U59" s="3">
        <f t="shared" si="122"/>
        <v>0</v>
      </c>
      <c r="V59" s="3">
        <f t="shared" si="123"/>
        <v>0</v>
      </c>
      <c r="W59" s="3">
        <f t="shared" si="124"/>
        <v>0</v>
      </c>
    </row>
    <row r="60" spans="2:23" ht="56.25" customHeight="1">
      <c r="B60" s="25"/>
      <c r="C60" s="27">
        <v>6</v>
      </c>
      <c r="D60" s="29" t="s">
        <v>15</v>
      </c>
      <c r="E60" s="29"/>
      <c r="F60" s="14">
        <f>+SUM(F61:F66)</f>
        <v>22521099.300000001</v>
      </c>
      <c r="G60" s="14">
        <f t="shared" ref="G60" si="125">+SUM(G61:G66)</f>
        <v>446368</v>
      </c>
      <c r="H60" s="14">
        <f>+SUM(H61:H66)</f>
        <v>22967467.300000001</v>
      </c>
      <c r="I60" s="14">
        <f t="shared" ref="I60:T60" si="126">+SUM(I61:I66)</f>
        <v>0</v>
      </c>
      <c r="J60" s="14">
        <f t="shared" si="126"/>
        <v>0</v>
      </c>
      <c r="K60" s="14">
        <f t="shared" si="126"/>
        <v>0</v>
      </c>
      <c r="L60" s="14">
        <f t="shared" si="126"/>
        <v>15814939.760000002</v>
      </c>
      <c r="M60" s="14">
        <f t="shared" si="126"/>
        <v>119288.11</v>
      </c>
      <c r="N60" s="14">
        <f t="shared" si="126"/>
        <v>15934227.870000001</v>
      </c>
      <c r="O60" s="14">
        <f t="shared" si="126"/>
        <v>6575748.5599999996</v>
      </c>
      <c r="P60" s="14">
        <f t="shared" si="126"/>
        <v>327004</v>
      </c>
      <c r="Q60" s="14">
        <f t="shared" si="126"/>
        <v>6902752.5599999996</v>
      </c>
      <c r="R60" s="14">
        <f t="shared" si="126"/>
        <v>0</v>
      </c>
      <c r="S60" s="14">
        <f t="shared" si="126"/>
        <v>0</v>
      </c>
      <c r="T60" s="14">
        <f t="shared" si="126"/>
        <v>0</v>
      </c>
      <c r="U60" s="14">
        <f>+SUM(U61:U66)</f>
        <v>130410.98000000037</v>
      </c>
      <c r="V60" s="14">
        <f t="shared" ref="V60" si="127">+SUM(V61:V66)</f>
        <v>75.89000000001397</v>
      </c>
      <c r="W60" s="14">
        <f t="shared" ref="W60" si="128">+SUM(W61:W66)</f>
        <v>130486.87000000004</v>
      </c>
    </row>
    <row r="61" spans="2:23" ht="26.25">
      <c r="B61" s="25"/>
      <c r="C61" s="27"/>
      <c r="D61" s="1">
        <v>1000</v>
      </c>
      <c r="E61" s="2" t="s">
        <v>2</v>
      </c>
      <c r="F61" s="3">
        <v>0</v>
      </c>
      <c r="G61" s="3">
        <v>0</v>
      </c>
      <c r="H61" s="4">
        <f>+F61+G61</f>
        <v>0</v>
      </c>
      <c r="I61" s="5">
        <v>0</v>
      </c>
      <c r="J61" s="5">
        <v>0</v>
      </c>
      <c r="K61" s="4">
        <v>0</v>
      </c>
      <c r="L61" s="5">
        <v>0</v>
      </c>
      <c r="M61" s="5">
        <v>0</v>
      </c>
      <c r="N61" s="4">
        <v>0</v>
      </c>
      <c r="O61" s="5">
        <v>0</v>
      </c>
      <c r="P61" s="5">
        <v>0</v>
      </c>
      <c r="Q61" s="4">
        <f>+O61+P61</f>
        <v>0</v>
      </c>
      <c r="R61" s="5">
        <v>0</v>
      </c>
      <c r="S61" s="5">
        <v>0</v>
      </c>
      <c r="T61" s="4">
        <v>0</v>
      </c>
      <c r="U61" s="3">
        <f>+F61-I61-L61-O61-R61</f>
        <v>0</v>
      </c>
      <c r="V61" s="3">
        <f>+G61-J61-M61-P61-S61</f>
        <v>0</v>
      </c>
      <c r="W61" s="3">
        <f>+H61-K61-N61-Q61-T61</f>
        <v>0</v>
      </c>
    </row>
    <row r="62" spans="2:23" ht="26.25">
      <c r="B62" s="25"/>
      <c r="C62" s="27"/>
      <c r="D62" s="1">
        <v>2000</v>
      </c>
      <c r="E62" s="2" t="s">
        <v>3</v>
      </c>
      <c r="F62" s="6">
        <v>9615145.0399999991</v>
      </c>
      <c r="G62" s="3">
        <v>446368</v>
      </c>
      <c r="H62" s="4">
        <f t="shared" ref="H62:H66" si="129">+F62+G62</f>
        <v>10061513.039999999</v>
      </c>
      <c r="I62" s="5">
        <v>0</v>
      </c>
      <c r="J62" s="5">
        <v>0</v>
      </c>
      <c r="K62" s="4">
        <f>+I62+J62</f>
        <v>0</v>
      </c>
      <c r="L62" s="5">
        <v>3064947.28</v>
      </c>
      <c r="M62" s="5">
        <v>119288.11</v>
      </c>
      <c r="N62" s="4">
        <f>+L62+M62</f>
        <v>3184235.3899999997</v>
      </c>
      <c r="O62" s="5">
        <v>6491504.1399999997</v>
      </c>
      <c r="P62" s="5">
        <v>327004</v>
      </c>
      <c r="Q62" s="4">
        <f>+O62+P62</f>
        <v>6818508.1399999997</v>
      </c>
      <c r="R62" s="5">
        <v>0</v>
      </c>
      <c r="S62" s="5">
        <v>0</v>
      </c>
      <c r="T62" s="4">
        <v>0</v>
      </c>
      <c r="U62" s="3">
        <f t="shared" ref="U62:U66" si="130">+F62-I62-L62-O62-R62</f>
        <v>58693.620000000112</v>
      </c>
      <c r="V62" s="3">
        <f t="shared" ref="V62:V66" si="131">+G62-J62-M62-P62-S62</f>
        <v>75.89000000001397</v>
      </c>
      <c r="W62" s="3">
        <f t="shared" ref="W62:W66" si="132">+H62-K62-N62-Q62-T62</f>
        <v>58769.509999999776</v>
      </c>
    </row>
    <row r="63" spans="2:23" ht="26.25">
      <c r="B63" s="25"/>
      <c r="C63" s="27"/>
      <c r="D63" s="1">
        <v>3000</v>
      </c>
      <c r="E63" s="2" t="s">
        <v>4</v>
      </c>
      <c r="F63" s="6">
        <v>5126552.2300000004</v>
      </c>
      <c r="G63" s="3">
        <v>0</v>
      </c>
      <c r="H63" s="4">
        <f t="shared" si="129"/>
        <v>5126552.2300000004</v>
      </c>
      <c r="I63" s="5">
        <v>0</v>
      </c>
      <c r="J63" s="5">
        <v>0</v>
      </c>
      <c r="K63" s="4">
        <v>0</v>
      </c>
      <c r="L63" s="5">
        <v>5122469.03</v>
      </c>
      <c r="M63" s="5">
        <v>0</v>
      </c>
      <c r="N63" s="4">
        <f t="shared" ref="N63:N65" si="133">+L63+M63</f>
        <v>5122469.03</v>
      </c>
      <c r="O63" s="5">
        <v>0</v>
      </c>
      <c r="P63" s="5">
        <v>0</v>
      </c>
      <c r="Q63" s="4">
        <f t="shared" ref="Q63:Q66" si="134">+O63+P63</f>
        <v>0</v>
      </c>
      <c r="R63" s="5">
        <v>0</v>
      </c>
      <c r="S63" s="5">
        <v>0</v>
      </c>
      <c r="T63" s="4">
        <v>0</v>
      </c>
      <c r="U63" s="3">
        <f t="shared" si="130"/>
        <v>4083.2000000001863</v>
      </c>
      <c r="V63" s="3">
        <f t="shared" si="131"/>
        <v>0</v>
      </c>
      <c r="W63" s="3">
        <f t="shared" si="132"/>
        <v>4083.2000000001863</v>
      </c>
    </row>
    <row r="64" spans="2:23" ht="26.25">
      <c r="B64" s="25"/>
      <c r="C64" s="27"/>
      <c r="D64" s="1">
        <v>4000</v>
      </c>
      <c r="E64" s="2" t="s">
        <v>5</v>
      </c>
      <c r="F64" s="6">
        <v>0</v>
      </c>
      <c r="G64" s="3">
        <v>0</v>
      </c>
      <c r="H64" s="4">
        <f t="shared" si="129"/>
        <v>0</v>
      </c>
      <c r="I64" s="5">
        <v>0</v>
      </c>
      <c r="J64" s="5">
        <v>0</v>
      </c>
      <c r="K64" s="4">
        <v>0</v>
      </c>
      <c r="L64" s="5">
        <v>0</v>
      </c>
      <c r="M64" s="5">
        <v>0</v>
      </c>
      <c r="N64" s="4">
        <f t="shared" si="133"/>
        <v>0</v>
      </c>
      <c r="O64" s="5">
        <v>0</v>
      </c>
      <c r="P64" s="5">
        <v>0</v>
      </c>
      <c r="Q64" s="4">
        <f t="shared" si="134"/>
        <v>0</v>
      </c>
      <c r="R64" s="5">
        <v>0</v>
      </c>
      <c r="S64" s="5">
        <v>0</v>
      </c>
      <c r="T64" s="4">
        <v>0</v>
      </c>
      <c r="U64" s="3">
        <f t="shared" si="130"/>
        <v>0</v>
      </c>
      <c r="V64" s="3">
        <f t="shared" si="131"/>
        <v>0</v>
      </c>
      <c r="W64" s="3">
        <f t="shared" si="132"/>
        <v>0</v>
      </c>
    </row>
    <row r="65" spans="2:23" ht="26.25">
      <c r="B65" s="25"/>
      <c r="C65" s="27"/>
      <c r="D65" s="1">
        <v>5000</v>
      </c>
      <c r="E65" s="2" t="s">
        <v>6</v>
      </c>
      <c r="F65" s="6">
        <v>7779402.0300000003</v>
      </c>
      <c r="G65" s="3">
        <v>0</v>
      </c>
      <c r="H65" s="4">
        <f t="shared" si="129"/>
        <v>7779402.0300000003</v>
      </c>
      <c r="I65" s="5">
        <v>0</v>
      </c>
      <c r="J65" s="5">
        <v>0</v>
      </c>
      <c r="K65" s="4">
        <f>+I65+J65</f>
        <v>0</v>
      </c>
      <c r="L65" s="5">
        <v>7627523.4500000002</v>
      </c>
      <c r="M65" s="5">
        <v>0</v>
      </c>
      <c r="N65" s="4">
        <f t="shared" si="133"/>
        <v>7627523.4500000002</v>
      </c>
      <c r="O65" s="5">
        <v>84244.42</v>
      </c>
      <c r="P65" s="5">
        <v>0</v>
      </c>
      <c r="Q65" s="4">
        <f t="shared" si="134"/>
        <v>84244.42</v>
      </c>
      <c r="R65" s="5">
        <v>0</v>
      </c>
      <c r="S65" s="5">
        <v>0</v>
      </c>
      <c r="T65" s="4">
        <v>0</v>
      </c>
      <c r="U65" s="3">
        <f t="shared" si="130"/>
        <v>67634.160000000076</v>
      </c>
      <c r="V65" s="3">
        <f t="shared" si="131"/>
        <v>0</v>
      </c>
      <c r="W65" s="3">
        <f t="shared" si="132"/>
        <v>67634.160000000076</v>
      </c>
    </row>
    <row r="66" spans="2:23" ht="27" thickBot="1">
      <c r="B66" s="25"/>
      <c r="C66" s="28"/>
      <c r="D66" s="9">
        <v>6000</v>
      </c>
      <c r="E66" s="10" t="s">
        <v>8</v>
      </c>
      <c r="F66" s="7">
        <v>0</v>
      </c>
      <c r="G66" s="8">
        <v>0</v>
      </c>
      <c r="H66" s="4">
        <f t="shared" si="129"/>
        <v>0</v>
      </c>
      <c r="I66" s="12">
        <v>0</v>
      </c>
      <c r="J66" s="12">
        <v>0</v>
      </c>
      <c r="K66" s="11">
        <v>0</v>
      </c>
      <c r="L66" s="12">
        <v>0</v>
      </c>
      <c r="M66" s="12">
        <v>0</v>
      </c>
      <c r="N66" s="11">
        <v>0</v>
      </c>
      <c r="O66" s="12">
        <v>0</v>
      </c>
      <c r="P66" s="12">
        <v>0</v>
      </c>
      <c r="Q66" s="4">
        <f t="shared" si="134"/>
        <v>0</v>
      </c>
      <c r="R66" s="5">
        <v>0</v>
      </c>
      <c r="S66" s="5">
        <v>0</v>
      </c>
      <c r="T66" s="4">
        <v>0</v>
      </c>
      <c r="U66" s="3">
        <f t="shared" si="130"/>
        <v>0</v>
      </c>
      <c r="V66" s="3">
        <f t="shared" si="131"/>
        <v>0</v>
      </c>
      <c r="W66" s="3">
        <f t="shared" si="132"/>
        <v>0</v>
      </c>
    </row>
    <row r="67" spans="2:23" ht="26.25">
      <c r="B67" s="25"/>
      <c r="C67" s="27">
        <v>7</v>
      </c>
      <c r="D67" s="29" t="s">
        <v>19</v>
      </c>
      <c r="E67" s="29"/>
      <c r="F67" s="14">
        <f>+SUM(F68:F73)</f>
        <v>0</v>
      </c>
      <c r="G67" s="14">
        <f t="shared" ref="G67" si="135">+SUM(G68:G73)</f>
        <v>0</v>
      </c>
      <c r="H67" s="14">
        <f>+SUM(H68:H73)</f>
        <v>0</v>
      </c>
      <c r="I67" s="14">
        <f t="shared" ref="I67:T67" si="136">+SUM(I68:I73)</f>
        <v>0</v>
      </c>
      <c r="J67" s="14">
        <f t="shared" si="136"/>
        <v>0</v>
      </c>
      <c r="K67" s="14">
        <f t="shared" si="136"/>
        <v>0</v>
      </c>
      <c r="L67" s="14">
        <f t="shared" si="136"/>
        <v>0</v>
      </c>
      <c r="M67" s="14">
        <f t="shared" si="136"/>
        <v>0</v>
      </c>
      <c r="N67" s="14">
        <f t="shared" si="136"/>
        <v>0</v>
      </c>
      <c r="O67" s="14">
        <f t="shared" si="136"/>
        <v>0</v>
      </c>
      <c r="P67" s="14">
        <f t="shared" si="136"/>
        <v>0</v>
      </c>
      <c r="Q67" s="14">
        <f t="shared" si="136"/>
        <v>0</v>
      </c>
      <c r="R67" s="14">
        <f t="shared" si="136"/>
        <v>0</v>
      </c>
      <c r="S67" s="14">
        <f t="shared" si="136"/>
        <v>0</v>
      </c>
      <c r="T67" s="14">
        <f t="shared" si="136"/>
        <v>0</v>
      </c>
      <c r="U67" s="14">
        <f>+SUM(U68:U73)</f>
        <v>0</v>
      </c>
      <c r="V67" s="14">
        <f t="shared" ref="V67" si="137">+SUM(V68:V73)</f>
        <v>0</v>
      </c>
      <c r="W67" s="14">
        <f t="shared" ref="W67" si="138">+SUM(W68:W73)</f>
        <v>0</v>
      </c>
    </row>
    <row r="68" spans="2:23" ht="26.25">
      <c r="B68" s="25"/>
      <c r="C68" s="27"/>
      <c r="D68" s="1">
        <v>1000</v>
      </c>
      <c r="E68" s="2" t="s">
        <v>2</v>
      </c>
      <c r="F68" s="3">
        <v>0</v>
      </c>
      <c r="G68" s="3">
        <v>0</v>
      </c>
      <c r="H68" s="4">
        <f>+F68+G68</f>
        <v>0</v>
      </c>
      <c r="I68" s="5">
        <v>0</v>
      </c>
      <c r="J68" s="5">
        <v>0</v>
      </c>
      <c r="K68" s="4">
        <v>0</v>
      </c>
      <c r="L68" s="5">
        <v>0</v>
      </c>
      <c r="M68" s="5">
        <v>0</v>
      </c>
      <c r="N68" s="4">
        <v>0</v>
      </c>
      <c r="O68" s="5">
        <v>0</v>
      </c>
      <c r="P68" s="5">
        <v>0</v>
      </c>
      <c r="Q68" s="4">
        <v>0</v>
      </c>
      <c r="R68" s="5">
        <v>0</v>
      </c>
      <c r="S68" s="5">
        <v>0</v>
      </c>
      <c r="T68" s="4">
        <v>0</v>
      </c>
      <c r="U68" s="3">
        <f>+F68-I68-L68-O68-R68</f>
        <v>0</v>
      </c>
      <c r="V68" s="3">
        <f>+G68-J68-M68-P68-S68</f>
        <v>0</v>
      </c>
      <c r="W68" s="3">
        <f>+H68-K68-N68-Q68-T68</f>
        <v>0</v>
      </c>
    </row>
    <row r="69" spans="2:23" ht="26.25">
      <c r="B69" s="25"/>
      <c r="C69" s="27"/>
      <c r="D69" s="1">
        <v>2000</v>
      </c>
      <c r="E69" s="2" t="s">
        <v>3</v>
      </c>
      <c r="F69" s="6">
        <v>0</v>
      </c>
      <c r="G69" s="3">
        <v>0</v>
      </c>
      <c r="H69" s="4">
        <f t="shared" ref="H69:H73" si="139">+F69+G69</f>
        <v>0</v>
      </c>
      <c r="I69" s="5">
        <v>0</v>
      </c>
      <c r="J69" s="5">
        <v>0</v>
      </c>
      <c r="K69" s="4">
        <v>0</v>
      </c>
      <c r="L69" s="5">
        <v>0</v>
      </c>
      <c r="M69" s="5">
        <v>0</v>
      </c>
      <c r="N69" s="4">
        <v>0</v>
      </c>
      <c r="O69" s="5">
        <v>0</v>
      </c>
      <c r="P69" s="5">
        <v>0</v>
      </c>
      <c r="Q69" s="4">
        <v>0</v>
      </c>
      <c r="R69" s="5">
        <v>0</v>
      </c>
      <c r="S69" s="5">
        <v>0</v>
      </c>
      <c r="T69" s="4">
        <v>0</v>
      </c>
      <c r="U69" s="3">
        <f t="shared" ref="U69:U73" si="140">+F69-I69-L69-O69-R69</f>
        <v>0</v>
      </c>
      <c r="V69" s="3">
        <f t="shared" ref="V69:V73" si="141">+G69-J69-M69-P69-S69</f>
        <v>0</v>
      </c>
      <c r="W69" s="3">
        <f t="shared" ref="W69:W73" si="142">+H69-K69-N69-Q69-T69</f>
        <v>0</v>
      </c>
    </row>
    <row r="70" spans="2:23" ht="26.25">
      <c r="B70" s="25"/>
      <c r="C70" s="27"/>
      <c r="D70" s="1">
        <v>3000</v>
      </c>
      <c r="E70" s="2" t="s">
        <v>4</v>
      </c>
      <c r="F70" s="6">
        <v>0</v>
      </c>
      <c r="G70" s="3">
        <v>0</v>
      </c>
      <c r="H70" s="4">
        <f t="shared" si="139"/>
        <v>0</v>
      </c>
      <c r="I70" s="5">
        <v>0</v>
      </c>
      <c r="J70" s="5">
        <v>0</v>
      </c>
      <c r="K70" s="4">
        <v>0</v>
      </c>
      <c r="L70" s="5">
        <v>0</v>
      </c>
      <c r="M70" s="5">
        <v>0</v>
      </c>
      <c r="N70" s="4">
        <v>0</v>
      </c>
      <c r="O70" s="5">
        <v>0</v>
      </c>
      <c r="P70" s="5">
        <v>0</v>
      </c>
      <c r="Q70" s="4">
        <v>0</v>
      </c>
      <c r="R70" s="5">
        <v>0</v>
      </c>
      <c r="S70" s="5">
        <v>0</v>
      </c>
      <c r="T70" s="4">
        <v>0</v>
      </c>
      <c r="U70" s="3">
        <f t="shared" si="140"/>
        <v>0</v>
      </c>
      <c r="V70" s="3">
        <f t="shared" si="141"/>
        <v>0</v>
      </c>
      <c r="W70" s="3">
        <f t="shared" si="142"/>
        <v>0</v>
      </c>
    </row>
    <row r="71" spans="2:23" ht="26.25">
      <c r="B71" s="25"/>
      <c r="C71" s="27"/>
      <c r="D71" s="1">
        <v>4000</v>
      </c>
      <c r="E71" s="2" t="s">
        <v>5</v>
      </c>
      <c r="F71" s="6">
        <v>0</v>
      </c>
      <c r="G71" s="3">
        <v>0</v>
      </c>
      <c r="H71" s="4">
        <f t="shared" si="139"/>
        <v>0</v>
      </c>
      <c r="I71" s="5">
        <v>0</v>
      </c>
      <c r="J71" s="5">
        <v>0</v>
      </c>
      <c r="K71" s="4">
        <v>0</v>
      </c>
      <c r="L71" s="5">
        <v>0</v>
      </c>
      <c r="M71" s="5">
        <v>0</v>
      </c>
      <c r="N71" s="4">
        <v>0</v>
      </c>
      <c r="O71" s="5">
        <v>0</v>
      </c>
      <c r="P71" s="5">
        <v>0</v>
      </c>
      <c r="Q71" s="4">
        <v>0</v>
      </c>
      <c r="R71" s="5">
        <v>0</v>
      </c>
      <c r="S71" s="5">
        <v>0</v>
      </c>
      <c r="T71" s="4">
        <v>0</v>
      </c>
      <c r="U71" s="3">
        <f t="shared" si="140"/>
        <v>0</v>
      </c>
      <c r="V71" s="3">
        <f t="shared" si="141"/>
        <v>0</v>
      </c>
      <c r="W71" s="3">
        <f t="shared" si="142"/>
        <v>0</v>
      </c>
    </row>
    <row r="72" spans="2:23" ht="26.25">
      <c r="B72" s="25"/>
      <c r="C72" s="27"/>
      <c r="D72" s="1">
        <v>5000</v>
      </c>
      <c r="E72" s="2" t="s">
        <v>6</v>
      </c>
      <c r="F72" s="6">
        <v>0</v>
      </c>
      <c r="G72" s="3">
        <v>0</v>
      </c>
      <c r="H72" s="4">
        <f t="shared" si="139"/>
        <v>0</v>
      </c>
      <c r="I72" s="5">
        <v>0</v>
      </c>
      <c r="J72" s="5">
        <v>0</v>
      </c>
      <c r="K72" s="4">
        <f>+I72+J72</f>
        <v>0</v>
      </c>
      <c r="L72" s="5">
        <v>0</v>
      </c>
      <c r="M72" s="5">
        <v>0</v>
      </c>
      <c r="N72" s="4">
        <v>0</v>
      </c>
      <c r="O72" s="5">
        <v>0</v>
      </c>
      <c r="P72" s="5">
        <v>0</v>
      </c>
      <c r="Q72" s="4">
        <v>0</v>
      </c>
      <c r="R72" s="5">
        <v>0</v>
      </c>
      <c r="S72" s="5">
        <v>0</v>
      </c>
      <c r="T72" s="4">
        <v>0</v>
      </c>
      <c r="U72" s="3">
        <f t="shared" si="140"/>
        <v>0</v>
      </c>
      <c r="V72" s="3">
        <f t="shared" si="141"/>
        <v>0</v>
      </c>
      <c r="W72" s="3">
        <f t="shared" si="142"/>
        <v>0</v>
      </c>
    </row>
    <row r="73" spans="2:23" ht="27" thickBot="1">
      <c r="B73" s="26"/>
      <c r="C73" s="28"/>
      <c r="D73" s="9">
        <v>6000</v>
      </c>
      <c r="E73" s="10" t="s">
        <v>8</v>
      </c>
      <c r="F73" s="7">
        <v>0</v>
      </c>
      <c r="G73" s="8">
        <v>0</v>
      </c>
      <c r="H73" s="4">
        <f t="shared" si="139"/>
        <v>0</v>
      </c>
      <c r="I73" s="12">
        <v>0</v>
      </c>
      <c r="J73" s="12">
        <v>0</v>
      </c>
      <c r="K73" s="11">
        <v>0</v>
      </c>
      <c r="L73" s="12">
        <v>0</v>
      </c>
      <c r="M73" s="12">
        <v>0</v>
      </c>
      <c r="N73" s="11">
        <v>0</v>
      </c>
      <c r="O73" s="12">
        <v>0</v>
      </c>
      <c r="P73" s="12">
        <v>0</v>
      </c>
      <c r="Q73" s="11">
        <v>0</v>
      </c>
      <c r="R73" s="5">
        <v>0</v>
      </c>
      <c r="S73" s="5">
        <v>0</v>
      </c>
      <c r="T73" s="4">
        <v>0</v>
      </c>
      <c r="U73" s="3">
        <f t="shared" si="140"/>
        <v>0</v>
      </c>
      <c r="V73" s="3">
        <f t="shared" si="141"/>
        <v>0</v>
      </c>
      <c r="W73" s="3">
        <f t="shared" si="142"/>
        <v>0</v>
      </c>
    </row>
    <row r="74" spans="2:23" ht="26.25">
      <c r="B74" s="33">
        <v>4</v>
      </c>
      <c r="C74" s="30" t="s">
        <v>1</v>
      </c>
      <c r="D74" s="30"/>
      <c r="E74" s="30"/>
      <c r="F74" s="13">
        <f>+F75+F82+F89</f>
        <v>0</v>
      </c>
      <c r="G74" s="13">
        <f t="shared" ref="G74:W74" si="143">+G75+G82+G89</f>
        <v>17367578</v>
      </c>
      <c r="H74" s="13">
        <f t="shared" si="143"/>
        <v>17367578</v>
      </c>
      <c r="I74" s="13">
        <f t="shared" si="143"/>
        <v>0</v>
      </c>
      <c r="J74" s="13">
        <f t="shared" si="143"/>
        <v>3544608.95</v>
      </c>
      <c r="K74" s="13">
        <f t="shared" si="143"/>
        <v>3544608.95</v>
      </c>
      <c r="L74" s="13">
        <f t="shared" si="143"/>
        <v>0</v>
      </c>
      <c r="M74" s="13">
        <f t="shared" si="143"/>
        <v>1141677.55</v>
      </c>
      <c r="N74" s="13">
        <f t="shared" si="143"/>
        <v>1141677.55</v>
      </c>
      <c r="O74" s="13">
        <f t="shared" si="143"/>
        <v>0</v>
      </c>
      <c r="P74" s="13">
        <f t="shared" si="143"/>
        <v>12252284.689999999</v>
      </c>
      <c r="Q74" s="13">
        <f t="shared" si="143"/>
        <v>12252284.689999999</v>
      </c>
      <c r="R74" s="13">
        <f t="shared" si="143"/>
        <v>0</v>
      </c>
      <c r="S74" s="13">
        <f t="shared" si="143"/>
        <v>0</v>
      </c>
      <c r="T74" s="13">
        <f t="shared" si="143"/>
        <v>0</v>
      </c>
      <c r="U74" s="13">
        <f t="shared" si="143"/>
        <v>0</v>
      </c>
      <c r="V74" s="13">
        <f t="shared" si="143"/>
        <v>429006.81000000011</v>
      </c>
      <c r="W74" s="13">
        <f t="shared" si="143"/>
        <v>429006.81000000011</v>
      </c>
    </row>
    <row r="75" spans="2:23" ht="26.25">
      <c r="B75" s="34"/>
      <c r="C75" s="27">
        <v>1</v>
      </c>
      <c r="D75" s="29" t="s">
        <v>7</v>
      </c>
      <c r="E75" s="29"/>
      <c r="F75" s="14">
        <f>+SUM(F76:F81)</f>
        <v>0</v>
      </c>
      <c r="G75" s="14">
        <f t="shared" ref="G75" si="144">+SUM(G76:G81)</f>
        <v>11854078</v>
      </c>
      <c r="H75" s="14">
        <f>+SUM(H76:H81)</f>
        <v>11854078</v>
      </c>
      <c r="I75" s="14">
        <f t="shared" ref="I75" si="145">+SUM(I76:I81)</f>
        <v>0</v>
      </c>
      <c r="J75" s="14">
        <f t="shared" ref="J75" si="146">+SUM(J76:J81)</f>
        <v>2506212.54</v>
      </c>
      <c r="K75" s="14">
        <f t="shared" ref="K75" si="147">+SUM(K76:K81)</f>
        <v>2506212.54</v>
      </c>
      <c r="L75" s="14">
        <f t="shared" ref="L75" si="148">+SUM(L76:L81)</f>
        <v>0</v>
      </c>
      <c r="M75" s="14">
        <f t="shared" ref="M75" si="149">+SUM(M76:M81)</f>
        <v>792494.47</v>
      </c>
      <c r="N75" s="14">
        <f t="shared" ref="N75" si="150">+SUM(N76:N81)</f>
        <v>792494.47</v>
      </c>
      <c r="O75" s="14">
        <f t="shared" ref="O75" si="151">+SUM(O76:O81)</f>
        <v>0</v>
      </c>
      <c r="P75" s="14">
        <f t="shared" ref="P75" si="152">+SUM(P76:P81)</f>
        <v>8157120</v>
      </c>
      <c r="Q75" s="14">
        <f t="shared" ref="Q75" si="153">+SUM(Q76:Q81)</f>
        <v>8157120</v>
      </c>
      <c r="R75" s="14">
        <f t="shared" ref="R75" si="154">+SUM(R76:R81)</f>
        <v>0</v>
      </c>
      <c r="S75" s="14">
        <f t="shared" ref="S75" si="155">+SUM(S76:S81)</f>
        <v>0</v>
      </c>
      <c r="T75" s="14">
        <f t="shared" ref="T75" si="156">+SUM(T76:T81)</f>
        <v>0</v>
      </c>
      <c r="U75" s="14">
        <f t="shared" ref="U75" si="157">+SUM(U76:U81)</f>
        <v>0</v>
      </c>
      <c r="V75" s="14">
        <f t="shared" ref="V75" si="158">+SUM(V76:V81)</f>
        <v>398250.99000000046</v>
      </c>
      <c r="W75" s="14">
        <f t="shared" ref="W75" si="159">+SUM(W76:W81)</f>
        <v>398250.99000000046</v>
      </c>
    </row>
    <row r="76" spans="2:23" ht="26.25">
      <c r="B76" s="34"/>
      <c r="C76" s="27"/>
      <c r="D76" s="1">
        <v>1000</v>
      </c>
      <c r="E76" s="2" t="s">
        <v>2</v>
      </c>
      <c r="F76" s="3">
        <v>0</v>
      </c>
      <c r="G76" s="3">
        <v>10048013.640000001</v>
      </c>
      <c r="H76" s="4">
        <f>+F76+G76</f>
        <v>10048013.640000001</v>
      </c>
      <c r="I76" s="5">
        <v>0</v>
      </c>
      <c r="J76" s="5">
        <v>2506212.54</v>
      </c>
      <c r="K76" s="4">
        <f>+J76+I76</f>
        <v>2506212.54</v>
      </c>
      <c r="L76" s="5">
        <v>0</v>
      </c>
      <c r="M76" s="5">
        <v>0</v>
      </c>
      <c r="N76" s="4">
        <f>+M76+L76</f>
        <v>0</v>
      </c>
      <c r="O76" s="5">
        <v>0</v>
      </c>
      <c r="P76" s="5">
        <v>7173683.6200000001</v>
      </c>
      <c r="Q76" s="4">
        <f>+O76+P76</f>
        <v>7173683.6200000001</v>
      </c>
      <c r="R76" s="5">
        <v>0</v>
      </c>
      <c r="S76" s="5">
        <v>0</v>
      </c>
      <c r="T76" s="4">
        <f>+S76+R76</f>
        <v>0</v>
      </c>
      <c r="U76" s="3">
        <f>+F76-I76-L76-O76-R76</f>
        <v>0</v>
      </c>
      <c r="V76" s="3">
        <f>+G76-J76-M76-P76-S76</f>
        <v>368117.48000000045</v>
      </c>
      <c r="W76" s="3">
        <f>+H76-K76-N76-Q76-T76</f>
        <v>368117.48000000045</v>
      </c>
    </row>
    <row r="77" spans="2:23" ht="26.25">
      <c r="B77" s="34"/>
      <c r="C77" s="27"/>
      <c r="D77" s="1">
        <v>2000</v>
      </c>
      <c r="E77" s="2" t="s">
        <v>3</v>
      </c>
      <c r="F77" s="6">
        <v>0</v>
      </c>
      <c r="G77" s="3">
        <v>114100.36</v>
      </c>
      <c r="H77" s="4">
        <f t="shared" ref="H77:H81" si="160">+F77+G77</f>
        <v>114100.36</v>
      </c>
      <c r="I77" s="5">
        <v>0</v>
      </c>
      <c r="J77" s="5">
        <v>0</v>
      </c>
      <c r="K77" s="4">
        <v>0</v>
      </c>
      <c r="L77" s="5">
        <v>0</v>
      </c>
      <c r="M77" s="5">
        <v>107434.08</v>
      </c>
      <c r="N77" s="4">
        <f t="shared" ref="N77:N81" si="161">+M77+L77</f>
        <v>107434.08</v>
      </c>
      <c r="O77" s="5">
        <v>0</v>
      </c>
      <c r="P77" s="5">
        <v>4292</v>
      </c>
      <c r="Q77" s="4">
        <f t="shared" ref="Q77:Q81" si="162">+O77+P77</f>
        <v>4292</v>
      </c>
      <c r="R77" s="5">
        <v>0</v>
      </c>
      <c r="S77" s="5">
        <v>0</v>
      </c>
      <c r="T77" s="4">
        <f t="shared" ref="T77:T81" si="163">+S77+R77</f>
        <v>0</v>
      </c>
      <c r="U77" s="3">
        <f t="shared" ref="U77:U81" si="164">+F77-I77-L77-O77-R77</f>
        <v>0</v>
      </c>
      <c r="V77" s="3">
        <f t="shared" ref="V77:V81" si="165">+G77-J77-M77-P77-S77</f>
        <v>2374.2799999999988</v>
      </c>
      <c r="W77" s="3">
        <f t="shared" ref="W77:W81" si="166">+H77-K77-N77-Q77-T77</f>
        <v>2374.2799999999988</v>
      </c>
    </row>
    <row r="78" spans="2:23" ht="26.25">
      <c r="B78" s="34"/>
      <c r="C78" s="27"/>
      <c r="D78" s="1">
        <v>3000</v>
      </c>
      <c r="E78" s="2" t="s">
        <v>4</v>
      </c>
      <c r="F78" s="6">
        <v>0</v>
      </c>
      <c r="G78" s="3">
        <v>0</v>
      </c>
      <c r="H78" s="4">
        <f t="shared" si="160"/>
        <v>0</v>
      </c>
      <c r="I78" s="5">
        <v>0</v>
      </c>
      <c r="J78" s="5">
        <v>0</v>
      </c>
      <c r="K78" s="4">
        <v>0</v>
      </c>
      <c r="L78" s="5">
        <v>0</v>
      </c>
      <c r="M78" s="5">
        <v>0</v>
      </c>
      <c r="N78" s="4">
        <f t="shared" si="161"/>
        <v>0</v>
      </c>
      <c r="O78" s="5">
        <v>0</v>
      </c>
      <c r="P78" s="5">
        <v>0</v>
      </c>
      <c r="Q78" s="4">
        <f t="shared" si="162"/>
        <v>0</v>
      </c>
      <c r="R78" s="5">
        <v>0</v>
      </c>
      <c r="S78" s="5">
        <v>0</v>
      </c>
      <c r="T78" s="4">
        <f t="shared" si="163"/>
        <v>0</v>
      </c>
      <c r="U78" s="3">
        <f t="shared" si="164"/>
        <v>0</v>
      </c>
      <c r="V78" s="3">
        <f t="shared" si="165"/>
        <v>0</v>
      </c>
      <c r="W78" s="3">
        <f t="shared" si="166"/>
        <v>0</v>
      </c>
    </row>
    <row r="79" spans="2:23" ht="26.25">
      <c r="B79" s="34"/>
      <c r="C79" s="27"/>
      <c r="D79" s="1">
        <v>4000</v>
      </c>
      <c r="E79" s="2" t="s">
        <v>5</v>
      </c>
      <c r="F79" s="6">
        <v>0</v>
      </c>
      <c r="G79" s="3">
        <v>0</v>
      </c>
      <c r="H79" s="4">
        <f t="shared" si="160"/>
        <v>0</v>
      </c>
      <c r="I79" s="5">
        <v>0</v>
      </c>
      <c r="J79" s="5">
        <v>0</v>
      </c>
      <c r="K79" s="4">
        <v>0</v>
      </c>
      <c r="L79" s="5">
        <v>0</v>
      </c>
      <c r="M79" s="5">
        <v>0</v>
      </c>
      <c r="N79" s="4">
        <f t="shared" si="161"/>
        <v>0</v>
      </c>
      <c r="O79" s="5">
        <v>0</v>
      </c>
      <c r="P79" s="5">
        <v>0</v>
      </c>
      <c r="Q79" s="4">
        <f t="shared" si="162"/>
        <v>0</v>
      </c>
      <c r="R79" s="5">
        <v>0</v>
      </c>
      <c r="S79" s="5">
        <v>0</v>
      </c>
      <c r="T79" s="4">
        <f t="shared" si="163"/>
        <v>0</v>
      </c>
      <c r="U79" s="3">
        <f t="shared" si="164"/>
        <v>0</v>
      </c>
      <c r="V79" s="3">
        <f t="shared" si="165"/>
        <v>0</v>
      </c>
      <c r="W79" s="3">
        <f t="shared" si="166"/>
        <v>0</v>
      </c>
    </row>
    <row r="80" spans="2:23" ht="26.25">
      <c r="B80" s="34"/>
      <c r="C80" s="27"/>
      <c r="D80" s="1">
        <v>5000</v>
      </c>
      <c r="E80" s="2" t="s">
        <v>6</v>
      </c>
      <c r="F80" s="6">
        <v>0</v>
      </c>
      <c r="G80" s="3">
        <v>1691964</v>
      </c>
      <c r="H80" s="4">
        <f t="shared" si="160"/>
        <v>1691964</v>
      </c>
      <c r="I80" s="5">
        <v>0</v>
      </c>
      <c r="J80" s="5">
        <v>0</v>
      </c>
      <c r="K80" s="4">
        <f>+I80+J80</f>
        <v>0</v>
      </c>
      <c r="L80" s="5">
        <v>0</v>
      </c>
      <c r="M80" s="5">
        <v>685060.39</v>
      </c>
      <c r="N80" s="4">
        <f t="shared" si="161"/>
        <v>685060.39</v>
      </c>
      <c r="O80" s="5">
        <v>0</v>
      </c>
      <c r="P80" s="5">
        <v>979144.38</v>
      </c>
      <c r="Q80" s="4">
        <f t="shared" si="162"/>
        <v>979144.38</v>
      </c>
      <c r="R80" s="5">
        <v>0</v>
      </c>
      <c r="S80" s="5">
        <v>0</v>
      </c>
      <c r="T80" s="4">
        <f t="shared" si="163"/>
        <v>0</v>
      </c>
      <c r="U80" s="3">
        <f t="shared" si="164"/>
        <v>0</v>
      </c>
      <c r="V80" s="3">
        <f t="shared" si="165"/>
        <v>27759.229999999981</v>
      </c>
      <c r="W80" s="3">
        <f t="shared" si="166"/>
        <v>27759.229999999981</v>
      </c>
    </row>
    <row r="81" spans="2:23" ht="27" thickBot="1">
      <c r="B81" s="34"/>
      <c r="C81" s="27"/>
      <c r="D81" s="1">
        <v>6000</v>
      </c>
      <c r="E81" s="2" t="s">
        <v>8</v>
      </c>
      <c r="F81" s="7">
        <v>0</v>
      </c>
      <c r="G81" s="8">
        <v>0</v>
      </c>
      <c r="H81" s="4">
        <f t="shared" si="160"/>
        <v>0</v>
      </c>
      <c r="I81" s="12">
        <v>0</v>
      </c>
      <c r="J81" s="12">
        <v>0</v>
      </c>
      <c r="K81" s="4">
        <f>+I81+J81</f>
        <v>0</v>
      </c>
      <c r="L81" s="12">
        <v>0</v>
      </c>
      <c r="M81" s="12">
        <v>0</v>
      </c>
      <c r="N81" s="4">
        <f t="shared" si="161"/>
        <v>0</v>
      </c>
      <c r="O81" s="12">
        <v>0</v>
      </c>
      <c r="P81" s="12">
        <v>0</v>
      </c>
      <c r="Q81" s="4">
        <f t="shared" si="162"/>
        <v>0</v>
      </c>
      <c r="R81" s="5">
        <v>0</v>
      </c>
      <c r="S81" s="5">
        <v>0</v>
      </c>
      <c r="T81" s="4">
        <f t="shared" si="163"/>
        <v>0</v>
      </c>
      <c r="U81" s="3">
        <f t="shared" si="164"/>
        <v>0</v>
      </c>
      <c r="V81" s="3">
        <f t="shared" si="165"/>
        <v>0</v>
      </c>
      <c r="W81" s="3">
        <f t="shared" si="166"/>
        <v>0</v>
      </c>
    </row>
    <row r="82" spans="2:23" ht="26.25">
      <c r="B82" s="34"/>
      <c r="C82" s="27">
        <v>2</v>
      </c>
      <c r="D82" s="36" t="s">
        <v>1</v>
      </c>
      <c r="E82" s="36"/>
      <c r="F82" s="14">
        <f>+SUM(F83:F88)</f>
        <v>0</v>
      </c>
      <c r="G82" s="14">
        <f t="shared" ref="G82" si="167">+SUM(G83:G88)</f>
        <v>5263500</v>
      </c>
      <c r="H82" s="14">
        <f>+SUM(H83:H88)</f>
        <v>5263500</v>
      </c>
      <c r="I82" s="14">
        <f t="shared" ref="I82" si="168">+SUM(I83:I88)</f>
        <v>0</v>
      </c>
      <c r="J82" s="14">
        <f t="shared" ref="J82" si="169">+SUM(J83:J88)</f>
        <v>1038396.4099999999</v>
      </c>
      <c r="K82" s="14">
        <f t="shared" ref="K82" si="170">+SUM(K83:K88)</f>
        <v>1038396.4099999999</v>
      </c>
      <c r="L82" s="14">
        <f t="shared" ref="L82" si="171">+SUM(L83:L88)</f>
        <v>0</v>
      </c>
      <c r="M82" s="14">
        <f t="shared" ref="M82" si="172">+SUM(M83:M88)</f>
        <v>349183.08</v>
      </c>
      <c r="N82" s="14">
        <f t="shared" ref="N82" si="173">+SUM(N83:N88)</f>
        <v>349183.08</v>
      </c>
      <c r="O82" s="14">
        <f t="shared" ref="O82" si="174">+SUM(O83:O88)</f>
        <v>0</v>
      </c>
      <c r="P82" s="14">
        <f t="shared" ref="P82" si="175">+SUM(P83:P88)</f>
        <v>3845166.13</v>
      </c>
      <c r="Q82" s="14">
        <f t="shared" ref="Q82" si="176">+SUM(Q83:Q88)</f>
        <v>3845166.13</v>
      </c>
      <c r="R82" s="14">
        <f t="shared" ref="R82" si="177">+SUM(R83:R88)</f>
        <v>0</v>
      </c>
      <c r="S82" s="14">
        <f t="shared" ref="S82" si="178">+SUM(S83:S88)</f>
        <v>0</v>
      </c>
      <c r="T82" s="14">
        <f t="shared" ref="T82" si="179">+SUM(T83:T88)</f>
        <v>0</v>
      </c>
      <c r="U82" s="14">
        <f t="shared" ref="U82" si="180">+SUM(U83:U88)</f>
        <v>0</v>
      </c>
      <c r="V82" s="14">
        <f t="shared" ref="V82" si="181">+SUM(V83:V88)</f>
        <v>30754.379999999655</v>
      </c>
      <c r="W82" s="14">
        <f t="shared" ref="W82" si="182">+SUM(W83:W88)</f>
        <v>30754.379999999655</v>
      </c>
    </row>
    <row r="83" spans="2:23" ht="26.25">
      <c r="B83" s="34"/>
      <c r="C83" s="27"/>
      <c r="D83" s="1">
        <v>1000</v>
      </c>
      <c r="E83" s="2" t="s">
        <v>2</v>
      </c>
      <c r="F83" s="3">
        <v>0</v>
      </c>
      <c r="G83" s="3">
        <v>3558649</v>
      </c>
      <c r="H83" s="4">
        <f>+F83+G83</f>
        <v>3558649</v>
      </c>
      <c r="I83" s="5">
        <v>0</v>
      </c>
      <c r="J83" s="5">
        <v>917320.08</v>
      </c>
      <c r="K83" s="4">
        <f>+I83+J83</f>
        <v>917320.08</v>
      </c>
      <c r="L83" s="5">
        <v>0</v>
      </c>
      <c r="M83" s="5">
        <v>0</v>
      </c>
      <c r="N83" s="4">
        <v>0</v>
      </c>
      <c r="O83" s="5">
        <v>0</v>
      </c>
      <c r="P83" s="5">
        <v>2623671.9900000002</v>
      </c>
      <c r="Q83" s="4">
        <f>+O83+P83</f>
        <v>2623671.9900000002</v>
      </c>
      <c r="R83" s="5">
        <v>0</v>
      </c>
      <c r="S83" s="5">
        <v>0</v>
      </c>
      <c r="T83" s="4">
        <v>0</v>
      </c>
      <c r="U83" s="3">
        <f>+F83-I83-L83-O83-R83</f>
        <v>0</v>
      </c>
      <c r="V83" s="3">
        <f>+G83-J83-M83-P83-S83</f>
        <v>17656.929999999702</v>
      </c>
      <c r="W83" s="3">
        <f>+H83-K83-N83-Q83-T83</f>
        <v>17656.929999999702</v>
      </c>
    </row>
    <row r="84" spans="2:23" ht="26.25">
      <c r="B84" s="34"/>
      <c r="C84" s="27"/>
      <c r="D84" s="1">
        <v>2000</v>
      </c>
      <c r="E84" s="2" t="s">
        <v>3</v>
      </c>
      <c r="F84" s="6">
        <v>0</v>
      </c>
      <c r="G84" s="3">
        <v>1067720</v>
      </c>
      <c r="H84" s="4">
        <f t="shared" ref="H84:H88" si="183">+F84+G84</f>
        <v>1067720</v>
      </c>
      <c r="I84" s="5">
        <v>0</v>
      </c>
      <c r="J84" s="5">
        <v>37000</v>
      </c>
      <c r="K84" s="4">
        <f>+I84+J84</f>
        <v>37000</v>
      </c>
      <c r="L84" s="5">
        <v>0</v>
      </c>
      <c r="M84" s="5">
        <v>171232.03</v>
      </c>
      <c r="N84" s="4">
        <f>+L84+M84</f>
        <v>171232.03</v>
      </c>
      <c r="O84" s="5">
        <v>0</v>
      </c>
      <c r="P84" s="5">
        <v>854649.3</v>
      </c>
      <c r="Q84" s="4">
        <f t="shared" ref="Q84:Q95" si="184">+O84+P84</f>
        <v>854649.3</v>
      </c>
      <c r="R84" s="5">
        <v>0</v>
      </c>
      <c r="S84" s="5">
        <v>0</v>
      </c>
      <c r="T84" s="4">
        <v>0</v>
      </c>
      <c r="U84" s="3">
        <f t="shared" ref="U84:U88" si="185">+F84-I84-L84-O84-R84</f>
        <v>0</v>
      </c>
      <c r="V84" s="3">
        <f t="shared" ref="V84:V88" si="186">+G84-J84-M84-P84-S84</f>
        <v>4838.6699999999255</v>
      </c>
      <c r="W84" s="3">
        <f t="shared" ref="W84:W88" si="187">+H84-K84-N84-Q84-T84</f>
        <v>4838.6699999999255</v>
      </c>
    </row>
    <row r="85" spans="2:23" ht="26.25">
      <c r="B85" s="34"/>
      <c r="C85" s="27"/>
      <c r="D85" s="1">
        <v>3000</v>
      </c>
      <c r="E85" s="2" t="s">
        <v>4</v>
      </c>
      <c r="F85" s="6">
        <v>0</v>
      </c>
      <c r="G85" s="3">
        <v>456431</v>
      </c>
      <c r="H85" s="4">
        <f t="shared" si="183"/>
        <v>456431</v>
      </c>
      <c r="I85" s="5">
        <v>0</v>
      </c>
      <c r="J85" s="5">
        <v>84076.33</v>
      </c>
      <c r="K85" s="4">
        <f t="shared" ref="K85:K88" si="188">+I85+J85</f>
        <v>84076.33</v>
      </c>
      <c r="L85" s="5">
        <v>0</v>
      </c>
      <c r="M85" s="5">
        <v>43803.98</v>
      </c>
      <c r="N85" s="4">
        <f t="shared" ref="N85:N86" si="189">+L85+M85</f>
        <v>43803.98</v>
      </c>
      <c r="O85" s="5">
        <v>0</v>
      </c>
      <c r="P85" s="5">
        <v>328489.67</v>
      </c>
      <c r="Q85" s="4">
        <f t="shared" si="184"/>
        <v>328489.67</v>
      </c>
      <c r="R85" s="5">
        <v>0</v>
      </c>
      <c r="S85" s="5">
        <v>0</v>
      </c>
      <c r="T85" s="4">
        <v>0</v>
      </c>
      <c r="U85" s="3">
        <f t="shared" si="185"/>
        <v>0</v>
      </c>
      <c r="V85" s="3">
        <f t="shared" si="186"/>
        <v>61.020000000018626</v>
      </c>
      <c r="W85" s="3">
        <f t="shared" si="187"/>
        <v>61.020000000018626</v>
      </c>
    </row>
    <row r="86" spans="2:23" ht="26.25">
      <c r="B86" s="34"/>
      <c r="C86" s="27"/>
      <c r="D86" s="1">
        <v>4000</v>
      </c>
      <c r="E86" s="2" t="s">
        <v>5</v>
      </c>
      <c r="F86" s="6">
        <v>0</v>
      </c>
      <c r="G86" s="3">
        <v>30000</v>
      </c>
      <c r="H86" s="4">
        <f t="shared" si="183"/>
        <v>30000</v>
      </c>
      <c r="I86" s="5">
        <v>0</v>
      </c>
      <c r="J86" s="5">
        <v>0</v>
      </c>
      <c r="K86" s="4">
        <f t="shared" si="188"/>
        <v>0</v>
      </c>
      <c r="L86" s="5">
        <v>0</v>
      </c>
      <c r="M86" s="5">
        <v>29899.89</v>
      </c>
      <c r="N86" s="4">
        <f t="shared" si="189"/>
        <v>29899.89</v>
      </c>
      <c r="O86" s="5">
        <v>0</v>
      </c>
      <c r="P86" s="5">
        <v>0</v>
      </c>
      <c r="Q86" s="4">
        <f t="shared" si="184"/>
        <v>0</v>
      </c>
      <c r="R86" s="5">
        <v>0</v>
      </c>
      <c r="S86" s="5">
        <v>0</v>
      </c>
      <c r="T86" s="4">
        <v>0</v>
      </c>
      <c r="U86" s="3">
        <f t="shared" si="185"/>
        <v>0</v>
      </c>
      <c r="V86" s="3">
        <f t="shared" si="186"/>
        <v>100.11000000000058</v>
      </c>
      <c r="W86" s="3">
        <f t="shared" si="187"/>
        <v>100.11000000000058</v>
      </c>
    </row>
    <row r="87" spans="2:23" ht="26.25">
      <c r="B87" s="34"/>
      <c r="C87" s="27"/>
      <c r="D87" s="1">
        <v>5000</v>
      </c>
      <c r="E87" s="2" t="s">
        <v>6</v>
      </c>
      <c r="F87" s="6">
        <v>0</v>
      </c>
      <c r="G87" s="3">
        <v>150700</v>
      </c>
      <c r="H87" s="4">
        <f t="shared" si="183"/>
        <v>150700</v>
      </c>
      <c r="I87" s="5">
        <v>0</v>
      </c>
      <c r="J87" s="5">
        <v>0</v>
      </c>
      <c r="K87" s="4">
        <f t="shared" si="188"/>
        <v>0</v>
      </c>
      <c r="L87" s="5">
        <v>0</v>
      </c>
      <c r="M87" s="5">
        <v>104247.18</v>
      </c>
      <c r="N87" s="4">
        <f>+L87+M87</f>
        <v>104247.18</v>
      </c>
      <c r="O87" s="5">
        <v>0</v>
      </c>
      <c r="P87" s="5">
        <v>38355.17</v>
      </c>
      <c r="Q87" s="4">
        <f t="shared" si="184"/>
        <v>38355.17</v>
      </c>
      <c r="R87" s="5">
        <v>0</v>
      </c>
      <c r="S87" s="5">
        <v>0</v>
      </c>
      <c r="T87" s="4">
        <v>0</v>
      </c>
      <c r="U87" s="3">
        <f t="shared" si="185"/>
        <v>0</v>
      </c>
      <c r="V87" s="3">
        <f t="shared" si="186"/>
        <v>8097.6500000000087</v>
      </c>
      <c r="W87" s="3">
        <f t="shared" si="187"/>
        <v>8097.6500000000087</v>
      </c>
    </row>
    <row r="88" spans="2:23" ht="27" thickBot="1">
      <c r="B88" s="34"/>
      <c r="C88" s="27"/>
      <c r="D88" s="1">
        <v>6000</v>
      </c>
      <c r="E88" s="2" t="s">
        <v>8</v>
      </c>
      <c r="F88" s="7">
        <v>0</v>
      </c>
      <c r="G88" s="8">
        <v>0</v>
      </c>
      <c r="H88" s="4">
        <f t="shared" si="183"/>
        <v>0</v>
      </c>
      <c r="I88" s="12">
        <v>0</v>
      </c>
      <c r="J88" s="12">
        <v>0</v>
      </c>
      <c r="K88" s="4">
        <f t="shared" si="188"/>
        <v>0</v>
      </c>
      <c r="L88" s="12">
        <v>0</v>
      </c>
      <c r="M88" s="12">
        <v>0</v>
      </c>
      <c r="N88" s="11">
        <v>0</v>
      </c>
      <c r="O88" s="12">
        <v>0</v>
      </c>
      <c r="P88" s="12">
        <v>0</v>
      </c>
      <c r="Q88" s="4">
        <f t="shared" si="184"/>
        <v>0</v>
      </c>
      <c r="R88" s="5">
        <v>0</v>
      </c>
      <c r="S88" s="5">
        <v>0</v>
      </c>
      <c r="T88" s="4">
        <v>0</v>
      </c>
      <c r="U88" s="3">
        <f t="shared" si="185"/>
        <v>0</v>
      </c>
      <c r="V88" s="3">
        <f t="shared" si="186"/>
        <v>0</v>
      </c>
      <c r="W88" s="3">
        <f t="shared" si="187"/>
        <v>0</v>
      </c>
    </row>
    <row r="89" spans="2:23" ht="26.25">
      <c r="B89" s="34"/>
      <c r="C89" s="27">
        <v>3</v>
      </c>
      <c r="D89" s="29" t="s">
        <v>11</v>
      </c>
      <c r="E89" s="29"/>
      <c r="F89" s="14">
        <f>+SUM(F90:F95)</f>
        <v>0</v>
      </c>
      <c r="G89" s="14">
        <f t="shared" ref="G89" si="190">+SUM(G90:G95)</f>
        <v>250000</v>
      </c>
      <c r="H89" s="14">
        <f>+SUM(H90:H95)</f>
        <v>250000</v>
      </c>
      <c r="I89" s="14">
        <f t="shared" ref="I89:T89" si="191">+SUM(I90:I95)</f>
        <v>0</v>
      </c>
      <c r="J89" s="14">
        <f t="shared" si="191"/>
        <v>0</v>
      </c>
      <c r="K89" s="14">
        <f t="shared" si="191"/>
        <v>0</v>
      </c>
      <c r="L89" s="14">
        <f t="shared" si="191"/>
        <v>0</v>
      </c>
      <c r="M89" s="14">
        <f t="shared" si="191"/>
        <v>0</v>
      </c>
      <c r="N89" s="14">
        <f t="shared" si="191"/>
        <v>0</v>
      </c>
      <c r="O89" s="14">
        <f t="shared" si="191"/>
        <v>0</v>
      </c>
      <c r="P89" s="14">
        <f t="shared" si="191"/>
        <v>249998.56</v>
      </c>
      <c r="Q89" s="14">
        <f t="shared" si="191"/>
        <v>249998.56</v>
      </c>
      <c r="R89" s="14">
        <f t="shared" si="191"/>
        <v>0</v>
      </c>
      <c r="S89" s="14">
        <f t="shared" si="191"/>
        <v>0</v>
      </c>
      <c r="T89" s="14">
        <f t="shared" si="191"/>
        <v>0</v>
      </c>
      <c r="U89" s="14">
        <f>+SUM(U90:U95)</f>
        <v>0</v>
      </c>
      <c r="V89" s="14">
        <f t="shared" ref="V89" si="192">+SUM(V90:V95)</f>
        <v>1.4400000000023283</v>
      </c>
      <c r="W89" s="14">
        <f t="shared" ref="W89" si="193">+SUM(W90:W95)</f>
        <v>1.4400000000023283</v>
      </c>
    </row>
    <row r="90" spans="2:23" ht="26.25">
      <c r="B90" s="34"/>
      <c r="C90" s="27"/>
      <c r="D90" s="1">
        <v>1000</v>
      </c>
      <c r="E90" s="2" t="s">
        <v>2</v>
      </c>
      <c r="F90" s="3">
        <v>0</v>
      </c>
      <c r="G90" s="3">
        <v>0</v>
      </c>
      <c r="H90" s="4">
        <f>+F90+G90</f>
        <v>0</v>
      </c>
      <c r="I90" s="5">
        <v>0</v>
      </c>
      <c r="J90" s="5">
        <v>0</v>
      </c>
      <c r="K90" s="4">
        <v>0</v>
      </c>
      <c r="L90" s="5">
        <v>0</v>
      </c>
      <c r="M90" s="5">
        <v>0</v>
      </c>
      <c r="N90" s="4">
        <v>0</v>
      </c>
      <c r="O90" s="5">
        <v>0</v>
      </c>
      <c r="P90" s="5">
        <v>0</v>
      </c>
      <c r="Q90" s="4">
        <f t="shared" si="184"/>
        <v>0</v>
      </c>
      <c r="R90" s="5">
        <v>0</v>
      </c>
      <c r="S90" s="5">
        <v>0</v>
      </c>
      <c r="T90" s="4">
        <v>0</v>
      </c>
      <c r="U90" s="3">
        <f>+F90-I90-L90-O90-R90</f>
        <v>0</v>
      </c>
      <c r="V90" s="3">
        <f>+G90-J90-M90-P90-S90</f>
        <v>0</v>
      </c>
      <c r="W90" s="3">
        <f>+H90-K90-N90-Q90-T90</f>
        <v>0</v>
      </c>
    </row>
    <row r="91" spans="2:23" ht="26.25">
      <c r="B91" s="34"/>
      <c r="C91" s="27"/>
      <c r="D91" s="1">
        <v>2000</v>
      </c>
      <c r="E91" s="2" t="s">
        <v>3</v>
      </c>
      <c r="F91" s="6">
        <v>0</v>
      </c>
      <c r="G91" s="3">
        <v>0</v>
      </c>
      <c r="H91" s="4">
        <f t="shared" ref="H91:H95" si="194">+F91+G91</f>
        <v>0</v>
      </c>
      <c r="I91" s="5">
        <v>0</v>
      </c>
      <c r="J91" s="5">
        <v>0</v>
      </c>
      <c r="K91" s="4">
        <v>0</v>
      </c>
      <c r="L91" s="5">
        <v>0</v>
      </c>
      <c r="M91" s="5">
        <v>0</v>
      </c>
      <c r="N91" s="4">
        <v>0</v>
      </c>
      <c r="O91" s="5">
        <v>0</v>
      </c>
      <c r="P91" s="5">
        <v>0</v>
      </c>
      <c r="Q91" s="4">
        <f t="shared" si="184"/>
        <v>0</v>
      </c>
      <c r="R91" s="5">
        <v>0</v>
      </c>
      <c r="S91" s="5">
        <v>0</v>
      </c>
      <c r="T91" s="4">
        <v>0</v>
      </c>
      <c r="U91" s="3">
        <f t="shared" ref="U91:U95" si="195">+F91-I91-L91-O91-R91</f>
        <v>0</v>
      </c>
      <c r="V91" s="3">
        <f t="shared" ref="V91:V95" si="196">+G91-J91-M91-P91-S91</f>
        <v>0</v>
      </c>
      <c r="W91" s="3">
        <f t="shared" ref="W91:W95" si="197">+H91-K91-N91-Q91-T91</f>
        <v>0</v>
      </c>
    </row>
    <row r="92" spans="2:23" ht="26.25">
      <c r="B92" s="34"/>
      <c r="C92" s="27"/>
      <c r="D92" s="1">
        <v>3000</v>
      </c>
      <c r="E92" s="2" t="s">
        <v>4</v>
      </c>
      <c r="F92" s="6">
        <v>0</v>
      </c>
      <c r="G92" s="3">
        <v>0</v>
      </c>
      <c r="H92" s="4">
        <f t="shared" si="194"/>
        <v>0</v>
      </c>
      <c r="I92" s="5">
        <v>0</v>
      </c>
      <c r="J92" s="5">
        <v>0</v>
      </c>
      <c r="K92" s="4">
        <v>0</v>
      </c>
      <c r="L92" s="5">
        <v>0</v>
      </c>
      <c r="M92" s="5">
        <v>0</v>
      </c>
      <c r="N92" s="4">
        <v>0</v>
      </c>
      <c r="O92" s="5">
        <v>0</v>
      </c>
      <c r="P92" s="5">
        <v>0</v>
      </c>
      <c r="Q92" s="4">
        <f t="shared" si="184"/>
        <v>0</v>
      </c>
      <c r="R92" s="5">
        <v>0</v>
      </c>
      <c r="S92" s="5">
        <v>0</v>
      </c>
      <c r="T92" s="4">
        <v>0</v>
      </c>
      <c r="U92" s="3">
        <f t="shared" si="195"/>
        <v>0</v>
      </c>
      <c r="V92" s="3">
        <f t="shared" si="196"/>
        <v>0</v>
      </c>
      <c r="W92" s="3">
        <f t="shared" si="197"/>
        <v>0</v>
      </c>
    </row>
    <row r="93" spans="2:23" ht="26.25">
      <c r="B93" s="34"/>
      <c r="C93" s="27"/>
      <c r="D93" s="1">
        <v>4000</v>
      </c>
      <c r="E93" s="2" t="s">
        <v>5</v>
      </c>
      <c r="F93" s="6">
        <v>0</v>
      </c>
      <c r="G93" s="3">
        <v>0</v>
      </c>
      <c r="H93" s="4">
        <f t="shared" si="194"/>
        <v>0</v>
      </c>
      <c r="I93" s="5">
        <v>0</v>
      </c>
      <c r="J93" s="5">
        <v>0</v>
      </c>
      <c r="K93" s="4">
        <v>0</v>
      </c>
      <c r="L93" s="5">
        <v>0</v>
      </c>
      <c r="M93" s="5">
        <v>0</v>
      </c>
      <c r="N93" s="4">
        <v>0</v>
      </c>
      <c r="O93" s="5">
        <v>0</v>
      </c>
      <c r="P93" s="5">
        <v>0</v>
      </c>
      <c r="Q93" s="4">
        <f t="shared" si="184"/>
        <v>0</v>
      </c>
      <c r="R93" s="5">
        <v>0</v>
      </c>
      <c r="S93" s="5">
        <v>0</v>
      </c>
      <c r="T93" s="4">
        <v>0</v>
      </c>
      <c r="U93" s="3">
        <f t="shared" si="195"/>
        <v>0</v>
      </c>
      <c r="V93" s="3">
        <f t="shared" si="196"/>
        <v>0</v>
      </c>
      <c r="W93" s="3">
        <f t="shared" si="197"/>
        <v>0</v>
      </c>
    </row>
    <row r="94" spans="2:23" ht="26.25">
      <c r="B94" s="34"/>
      <c r="C94" s="27"/>
      <c r="D94" s="1">
        <v>5000</v>
      </c>
      <c r="E94" s="2" t="s">
        <v>6</v>
      </c>
      <c r="F94" s="6">
        <v>0</v>
      </c>
      <c r="G94" s="3">
        <v>250000</v>
      </c>
      <c r="H94" s="4">
        <f t="shared" si="194"/>
        <v>250000</v>
      </c>
      <c r="I94" s="5">
        <v>0</v>
      </c>
      <c r="J94" s="5">
        <v>0</v>
      </c>
      <c r="K94" s="4">
        <v>0</v>
      </c>
      <c r="L94" s="5">
        <v>0</v>
      </c>
      <c r="M94" s="5">
        <v>0</v>
      </c>
      <c r="N94" s="4">
        <v>0</v>
      </c>
      <c r="O94" s="5">
        <v>0</v>
      </c>
      <c r="P94" s="5">
        <v>249998.56</v>
      </c>
      <c r="Q94" s="4">
        <f t="shared" si="184"/>
        <v>249998.56</v>
      </c>
      <c r="R94" s="5">
        <v>0</v>
      </c>
      <c r="S94" s="5">
        <v>0</v>
      </c>
      <c r="T94" s="4">
        <v>0</v>
      </c>
      <c r="U94" s="3">
        <f t="shared" si="195"/>
        <v>0</v>
      </c>
      <c r="V94" s="3">
        <f t="shared" si="196"/>
        <v>1.4400000000023283</v>
      </c>
      <c r="W94" s="3">
        <f t="shared" si="197"/>
        <v>1.4400000000023283</v>
      </c>
    </row>
    <row r="95" spans="2:23" ht="27" thickBot="1">
      <c r="B95" s="35"/>
      <c r="C95" s="28"/>
      <c r="D95" s="9">
        <v>6000</v>
      </c>
      <c r="E95" s="10" t="s">
        <v>8</v>
      </c>
      <c r="F95" s="7">
        <v>0</v>
      </c>
      <c r="G95" s="8">
        <v>0</v>
      </c>
      <c r="H95" s="4">
        <f t="shared" si="194"/>
        <v>0</v>
      </c>
      <c r="I95" s="12">
        <v>0</v>
      </c>
      <c r="J95" s="12">
        <v>0</v>
      </c>
      <c r="K95" s="11">
        <v>0</v>
      </c>
      <c r="L95" s="12">
        <v>0</v>
      </c>
      <c r="M95" s="12">
        <v>0</v>
      </c>
      <c r="N95" s="11">
        <v>0</v>
      </c>
      <c r="O95" s="12">
        <v>0</v>
      </c>
      <c r="P95" s="12">
        <v>0</v>
      </c>
      <c r="Q95" s="4">
        <f t="shared" si="184"/>
        <v>0</v>
      </c>
      <c r="R95" s="5">
        <v>0</v>
      </c>
      <c r="S95" s="5">
        <v>0</v>
      </c>
      <c r="T95" s="4">
        <v>0</v>
      </c>
      <c r="U95" s="3">
        <f t="shared" si="195"/>
        <v>0</v>
      </c>
      <c r="V95" s="3">
        <f t="shared" si="196"/>
        <v>0</v>
      </c>
      <c r="W95" s="3">
        <f t="shared" si="197"/>
        <v>0</v>
      </c>
    </row>
    <row r="96" spans="2:23" ht="26.25">
      <c r="B96" s="24">
        <v>5</v>
      </c>
      <c r="C96" s="30" t="s">
        <v>12</v>
      </c>
      <c r="D96" s="30"/>
      <c r="E96" s="30"/>
      <c r="F96" s="13">
        <f>+F97+F104</f>
        <v>38539461.5</v>
      </c>
      <c r="G96" s="13">
        <f t="shared" ref="G96:W96" si="198">+G97+G104</f>
        <v>300000</v>
      </c>
      <c r="H96" s="13">
        <f t="shared" si="198"/>
        <v>38839461.5</v>
      </c>
      <c r="I96" s="13">
        <f t="shared" si="198"/>
        <v>0</v>
      </c>
      <c r="J96" s="13">
        <f t="shared" si="198"/>
        <v>0</v>
      </c>
      <c r="K96" s="13">
        <f t="shared" si="198"/>
        <v>0</v>
      </c>
      <c r="L96" s="13">
        <f t="shared" si="198"/>
        <v>2358377.79</v>
      </c>
      <c r="M96" s="13">
        <f t="shared" si="198"/>
        <v>0</v>
      </c>
      <c r="N96" s="13">
        <f t="shared" si="198"/>
        <v>2358377.79</v>
      </c>
      <c r="O96" s="13">
        <f t="shared" si="198"/>
        <v>36107944.140000001</v>
      </c>
      <c r="P96" s="13">
        <f t="shared" si="198"/>
        <v>299860</v>
      </c>
      <c r="Q96" s="13">
        <f t="shared" si="198"/>
        <v>36407804.140000001</v>
      </c>
      <c r="R96" s="13">
        <f t="shared" si="198"/>
        <v>0</v>
      </c>
      <c r="S96" s="13">
        <f t="shared" si="198"/>
        <v>0</v>
      </c>
      <c r="T96" s="13">
        <f t="shared" si="198"/>
        <v>0</v>
      </c>
      <c r="U96" s="13">
        <f t="shared" si="198"/>
        <v>73139.569999999949</v>
      </c>
      <c r="V96" s="13">
        <f t="shared" si="198"/>
        <v>140</v>
      </c>
      <c r="W96" s="13">
        <f t="shared" si="198"/>
        <v>73279.569999999949</v>
      </c>
    </row>
    <row r="97" spans="2:23" ht="26.25">
      <c r="B97" s="25"/>
      <c r="C97" s="27">
        <v>1</v>
      </c>
      <c r="D97" s="29" t="s">
        <v>13</v>
      </c>
      <c r="E97" s="29"/>
      <c r="F97" s="14">
        <f>+SUM(F98:F103)</f>
        <v>37249461.5</v>
      </c>
      <c r="G97" s="14">
        <f t="shared" ref="G97" si="199">+SUM(G98:G103)</f>
        <v>0</v>
      </c>
      <c r="H97" s="14">
        <f>+SUM(H98:H103)</f>
        <v>37249461.5</v>
      </c>
      <c r="I97" s="14">
        <f t="shared" ref="I97:Q97" si="200">+SUM(I98:I103)</f>
        <v>0</v>
      </c>
      <c r="J97" s="14">
        <f t="shared" si="200"/>
        <v>0</v>
      </c>
      <c r="K97" s="14">
        <f t="shared" si="200"/>
        <v>0</v>
      </c>
      <c r="L97" s="14">
        <f t="shared" si="200"/>
        <v>1704628.69</v>
      </c>
      <c r="M97" s="14">
        <f t="shared" si="200"/>
        <v>0</v>
      </c>
      <c r="N97" s="14">
        <f t="shared" si="200"/>
        <v>1704628.69</v>
      </c>
      <c r="O97" s="14">
        <f t="shared" si="200"/>
        <v>35505025.310000002</v>
      </c>
      <c r="P97" s="14">
        <f t="shared" si="200"/>
        <v>0</v>
      </c>
      <c r="Q97" s="14">
        <f t="shared" si="200"/>
        <v>35505025.310000002</v>
      </c>
      <c r="R97" s="14">
        <v>0</v>
      </c>
      <c r="S97" s="14">
        <v>0</v>
      </c>
      <c r="T97" s="14">
        <v>0</v>
      </c>
      <c r="U97" s="14">
        <f>+SUM(U98:U103)</f>
        <v>39807.5</v>
      </c>
      <c r="V97" s="14">
        <f t="shared" ref="V97" si="201">+SUM(V98:V103)</f>
        <v>0</v>
      </c>
      <c r="W97" s="14">
        <f t="shared" ref="W97" si="202">+SUM(W98:W103)</f>
        <v>39807.5</v>
      </c>
    </row>
    <row r="98" spans="2:23" ht="26.25">
      <c r="B98" s="25"/>
      <c r="C98" s="27"/>
      <c r="D98" s="1">
        <v>1000</v>
      </c>
      <c r="E98" s="2" t="s">
        <v>2</v>
      </c>
      <c r="F98" s="3">
        <v>0</v>
      </c>
      <c r="G98" s="3">
        <v>0</v>
      </c>
      <c r="H98" s="4">
        <f>+F98+G98</f>
        <v>0</v>
      </c>
      <c r="I98" s="5">
        <v>0</v>
      </c>
      <c r="J98" s="5">
        <v>0</v>
      </c>
      <c r="K98" s="4">
        <v>0</v>
      </c>
      <c r="L98" s="5">
        <v>0</v>
      </c>
      <c r="M98" s="5">
        <v>0</v>
      </c>
      <c r="N98" s="4">
        <v>0</v>
      </c>
      <c r="O98" s="5">
        <v>0</v>
      </c>
      <c r="P98" s="5">
        <v>0</v>
      </c>
      <c r="Q98" s="4">
        <f t="shared" ref="Q98:Q101" si="203">+O98+P98</f>
        <v>0</v>
      </c>
      <c r="R98" s="5">
        <v>0</v>
      </c>
      <c r="S98" s="5">
        <v>0</v>
      </c>
      <c r="T98" s="4">
        <v>0</v>
      </c>
      <c r="U98" s="3">
        <f>+F98-I98-L98-O98-R98</f>
        <v>0</v>
      </c>
      <c r="V98" s="3">
        <f>+G98-J98-M98-P98-S98</f>
        <v>0</v>
      </c>
      <c r="W98" s="3">
        <f>+H98-K98-N98-Q98-T98</f>
        <v>0</v>
      </c>
    </row>
    <row r="99" spans="2:23" ht="26.25">
      <c r="B99" s="25"/>
      <c r="C99" s="27"/>
      <c r="D99" s="1">
        <v>2000</v>
      </c>
      <c r="E99" s="2" t="s">
        <v>3</v>
      </c>
      <c r="F99" s="6">
        <v>0</v>
      </c>
      <c r="G99" s="3">
        <v>0</v>
      </c>
      <c r="H99" s="4">
        <f t="shared" ref="H99:H103" si="204">+F99+G99</f>
        <v>0</v>
      </c>
      <c r="I99" s="5">
        <v>0</v>
      </c>
      <c r="J99" s="5">
        <v>0</v>
      </c>
      <c r="K99" s="4">
        <f>+I99+J99</f>
        <v>0</v>
      </c>
      <c r="L99" s="5">
        <v>0</v>
      </c>
      <c r="M99" s="5">
        <v>0</v>
      </c>
      <c r="N99" s="4">
        <f>+L99+M99</f>
        <v>0</v>
      </c>
      <c r="O99" s="5">
        <v>0</v>
      </c>
      <c r="P99" s="5">
        <v>0</v>
      </c>
      <c r="Q99" s="4">
        <f t="shared" si="203"/>
        <v>0</v>
      </c>
      <c r="R99" s="5">
        <v>0</v>
      </c>
      <c r="S99" s="5">
        <v>0</v>
      </c>
      <c r="T99" s="4">
        <v>0</v>
      </c>
      <c r="U99" s="3">
        <f t="shared" ref="U99:U103" si="205">+F99-I99-L99-O99-R99</f>
        <v>0</v>
      </c>
      <c r="V99" s="3">
        <f t="shared" ref="V99:V103" si="206">+G99-J99-M99-P99-S99</f>
        <v>0</v>
      </c>
      <c r="W99" s="3">
        <f t="shared" ref="W99:W103" si="207">+H99-K99-N99-Q99-T99</f>
        <v>0</v>
      </c>
    </row>
    <row r="100" spans="2:23" ht="26.25">
      <c r="B100" s="25"/>
      <c r="C100" s="27"/>
      <c r="D100" s="1">
        <v>3000</v>
      </c>
      <c r="E100" s="2" t="s">
        <v>4</v>
      </c>
      <c r="F100" s="6">
        <v>0</v>
      </c>
      <c r="G100" s="3">
        <v>0</v>
      </c>
      <c r="H100" s="4">
        <f t="shared" si="204"/>
        <v>0</v>
      </c>
      <c r="I100" s="5">
        <v>0</v>
      </c>
      <c r="J100" s="5">
        <v>0</v>
      </c>
      <c r="K100" s="4">
        <v>0</v>
      </c>
      <c r="L100" s="5">
        <v>0</v>
      </c>
      <c r="M100" s="5">
        <v>0</v>
      </c>
      <c r="N100" s="4">
        <v>0</v>
      </c>
      <c r="O100" s="5">
        <v>0</v>
      </c>
      <c r="P100" s="5">
        <v>0</v>
      </c>
      <c r="Q100" s="4">
        <f t="shared" si="203"/>
        <v>0</v>
      </c>
      <c r="R100" s="5">
        <v>0</v>
      </c>
      <c r="S100" s="5">
        <v>0</v>
      </c>
      <c r="T100" s="4">
        <v>0</v>
      </c>
      <c r="U100" s="3">
        <f t="shared" si="205"/>
        <v>0</v>
      </c>
      <c r="V100" s="3">
        <f t="shared" si="206"/>
        <v>0</v>
      </c>
      <c r="W100" s="3">
        <f t="shared" si="207"/>
        <v>0</v>
      </c>
    </row>
    <row r="101" spans="2:23" ht="26.25">
      <c r="B101" s="25"/>
      <c r="C101" s="27"/>
      <c r="D101" s="1">
        <v>4000</v>
      </c>
      <c r="E101" s="2" t="s">
        <v>5</v>
      </c>
      <c r="F101" s="6">
        <v>0</v>
      </c>
      <c r="G101" s="3">
        <v>0</v>
      </c>
      <c r="H101" s="4">
        <f t="shared" si="204"/>
        <v>0</v>
      </c>
      <c r="I101" s="5">
        <v>0</v>
      </c>
      <c r="J101" s="5">
        <v>0</v>
      </c>
      <c r="K101" s="4">
        <v>0</v>
      </c>
      <c r="L101" s="5">
        <v>0</v>
      </c>
      <c r="M101" s="5">
        <v>0</v>
      </c>
      <c r="N101" s="4">
        <v>0</v>
      </c>
      <c r="O101" s="5">
        <v>0</v>
      </c>
      <c r="P101" s="5">
        <v>0</v>
      </c>
      <c r="Q101" s="4">
        <f t="shared" si="203"/>
        <v>0</v>
      </c>
      <c r="R101" s="5">
        <v>0</v>
      </c>
      <c r="S101" s="5">
        <v>0</v>
      </c>
      <c r="T101" s="4">
        <v>0</v>
      </c>
      <c r="U101" s="3">
        <f t="shared" si="205"/>
        <v>0</v>
      </c>
      <c r="V101" s="3">
        <f t="shared" si="206"/>
        <v>0</v>
      </c>
      <c r="W101" s="3">
        <f t="shared" si="207"/>
        <v>0</v>
      </c>
    </row>
    <row r="102" spans="2:23" ht="26.25">
      <c r="B102" s="25"/>
      <c r="C102" s="27"/>
      <c r="D102" s="1">
        <v>5000</v>
      </c>
      <c r="E102" s="2" t="s">
        <v>6</v>
      </c>
      <c r="F102" s="6">
        <v>37249461.5</v>
      </c>
      <c r="G102" s="3">
        <v>0</v>
      </c>
      <c r="H102" s="4">
        <f t="shared" si="204"/>
        <v>37249461.5</v>
      </c>
      <c r="I102" s="5">
        <v>0</v>
      </c>
      <c r="J102" s="5">
        <v>0</v>
      </c>
      <c r="K102" s="4">
        <f>+I102+J102</f>
        <v>0</v>
      </c>
      <c r="L102" s="5">
        <v>1704628.69</v>
      </c>
      <c r="M102" s="5">
        <v>0</v>
      </c>
      <c r="N102" s="4">
        <f>+L102+M102</f>
        <v>1704628.69</v>
      </c>
      <c r="O102" s="5">
        <v>35505025.310000002</v>
      </c>
      <c r="P102" s="5">
        <v>0</v>
      </c>
      <c r="Q102" s="4">
        <f>+O102+P102</f>
        <v>35505025.310000002</v>
      </c>
      <c r="R102" s="5">
        <v>0</v>
      </c>
      <c r="S102" s="5">
        <v>0</v>
      </c>
      <c r="T102" s="4">
        <v>0</v>
      </c>
      <c r="U102" s="3">
        <f t="shared" si="205"/>
        <v>39807.5</v>
      </c>
      <c r="V102" s="3">
        <f t="shared" si="206"/>
        <v>0</v>
      </c>
      <c r="W102" s="3">
        <f t="shared" si="207"/>
        <v>39807.5</v>
      </c>
    </row>
    <row r="103" spans="2:23" ht="27" thickBot="1">
      <c r="B103" s="25"/>
      <c r="C103" s="27"/>
      <c r="D103" s="1">
        <v>6000</v>
      </c>
      <c r="E103" s="2" t="s">
        <v>8</v>
      </c>
      <c r="F103" s="7">
        <v>0</v>
      </c>
      <c r="G103" s="8">
        <v>0</v>
      </c>
      <c r="H103" s="4">
        <f t="shared" si="204"/>
        <v>0</v>
      </c>
      <c r="I103" s="12">
        <v>0</v>
      </c>
      <c r="J103" s="12">
        <v>0</v>
      </c>
      <c r="K103" s="11">
        <v>0</v>
      </c>
      <c r="L103" s="12">
        <v>0</v>
      </c>
      <c r="M103" s="12">
        <v>0</v>
      </c>
      <c r="N103" s="11">
        <v>0</v>
      </c>
      <c r="O103" s="12">
        <v>0</v>
      </c>
      <c r="P103" s="12">
        <v>0</v>
      </c>
      <c r="Q103" s="11">
        <v>0</v>
      </c>
      <c r="R103" s="5">
        <v>0</v>
      </c>
      <c r="S103" s="5">
        <v>0</v>
      </c>
      <c r="T103" s="4">
        <v>0</v>
      </c>
      <c r="U103" s="3">
        <f t="shared" si="205"/>
        <v>0</v>
      </c>
      <c r="V103" s="3">
        <f t="shared" si="206"/>
        <v>0</v>
      </c>
      <c r="W103" s="3">
        <f t="shared" si="207"/>
        <v>0</v>
      </c>
    </row>
    <row r="104" spans="2:23" ht="51.75" customHeight="1">
      <c r="B104" s="25"/>
      <c r="C104" s="27">
        <v>2</v>
      </c>
      <c r="D104" s="29" t="s">
        <v>14</v>
      </c>
      <c r="E104" s="29"/>
      <c r="F104" s="14">
        <f t="shared" ref="F104:T104" si="208">+SUM(F105:F110)</f>
        <v>1290000</v>
      </c>
      <c r="G104" s="14">
        <f t="shared" si="208"/>
        <v>300000</v>
      </c>
      <c r="H104" s="14">
        <f t="shared" si="208"/>
        <v>1590000</v>
      </c>
      <c r="I104" s="14">
        <f t="shared" si="208"/>
        <v>0</v>
      </c>
      <c r="J104" s="14">
        <f t="shared" si="208"/>
        <v>0</v>
      </c>
      <c r="K104" s="14">
        <f t="shared" si="208"/>
        <v>0</v>
      </c>
      <c r="L104" s="14">
        <f t="shared" si="208"/>
        <v>653749.10000000009</v>
      </c>
      <c r="M104" s="14">
        <f t="shared" si="208"/>
        <v>0</v>
      </c>
      <c r="N104" s="14">
        <f t="shared" si="208"/>
        <v>653749.10000000009</v>
      </c>
      <c r="O104" s="14">
        <f t="shared" si="208"/>
        <v>602918.83000000007</v>
      </c>
      <c r="P104" s="14">
        <f t="shared" si="208"/>
        <v>299860</v>
      </c>
      <c r="Q104" s="14">
        <f t="shared" si="208"/>
        <v>902778.83</v>
      </c>
      <c r="R104" s="14">
        <f t="shared" si="208"/>
        <v>0</v>
      </c>
      <c r="S104" s="14">
        <f t="shared" si="208"/>
        <v>0</v>
      </c>
      <c r="T104" s="14">
        <f t="shared" si="208"/>
        <v>0</v>
      </c>
      <c r="U104" s="14">
        <f>+SUM(U105:U110)</f>
        <v>33332.069999999949</v>
      </c>
      <c r="V104" s="14">
        <f t="shared" ref="V104" si="209">+SUM(V105:V110)</f>
        <v>140</v>
      </c>
      <c r="W104" s="14">
        <f t="shared" ref="W104" si="210">+SUM(W105:W110)</f>
        <v>33472.069999999949</v>
      </c>
    </row>
    <row r="105" spans="2:23" ht="26.25">
      <c r="B105" s="25"/>
      <c r="C105" s="27"/>
      <c r="D105" s="1">
        <v>1000</v>
      </c>
      <c r="E105" s="2" t="s">
        <v>2</v>
      </c>
      <c r="F105" s="3">
        <v>0</v>
      </c>
      <c r="G105" s="3">
        <v>0</v>
      </c>
      <c r="H105" s="4">
        <f>+F105+G105</f>
        <v>0</v>
      </c>
      <c r="I105" s="5">
        <v>0</v>
      </c>
      <c r="J105" s="5">
        <v>0</v>
      </c>
      <c r="K105" s="4">
        <f t="shared" ref="K105:K106" si="211">+I105+J105</f>
        <v>0</v>
      </c>
      <c r="L105" s="5">
        <v>0</v>
      </c>
      <c r="M105" s="5">
        <v>0</v>
      </c>
      <c r="N105" s="4">
        <v>0</v>
      </c>
      <c r="O105" s="5">
        <v>0</v>
      </c>
      <c r="P105" s="5">
        <v>0</v>
      </c>
      <c r="Q105" s="4">
        <f t="shared" ref="Q105:Q106" si="212">+O105+P105</f>
        <v>0</v>
      </c>
      <c r="R105" s="5">
        <v>0</v>
      </c>
      <c r="S105" s="5">
        <v>0</v>
      </c>
      <c r="T105" s="4">
        <v>0</v>
      </c>
      <c r="U105" s="3">
        <f>+F105-I105-L105-O105-R105</f>
        <v>0</v>
      </c>
      <c r="V105" s="3">
        <f>+G105-J105-M105-P105-S105</f>
        <v>0</v>
      </c>
      <c r="W105" s="3">
        <f>+H105-K105-N105-Q105-T105</f>
        <v>0</v>
      </c>
    </row>
    <row r="106" spans="2:23" ht="26.25">
      <c r="B106" s="25"/>
      <c r="C106" s="27"/>
      <c r="D106" s="1">
        <v>2000</v>
      </c>
      <c r="E106" s="2" t="s">
        <v>3</v>
      </c>
      <c r="F106" s="6">
        <v>576000</v>
      </c>
      <c r="G106" s="3">
        <v>0</v>
      </c>
      <c r="H106" s="4">
        <f t="shared" ref="H106:H110" si="213">+F106+G106</f>
        <v>576000</v>
      </c>
      <c r="I106" s="5">
        <v>0</v>
      </c>
      <c r="J106" s="5">
        <v>0</v>
      </c>
      <c r="K106" s="4">
        <f t="shared" si="211"/>
        <v>0</v>
      </c>
      <c r="L106" s="5">
        <v>154999.20000000001</v>
      </c>
      <c r="M106" s="5">
        <v>0</v>
      </c>
      <c r="N106" s="4">
        <f t="shared" ref="N106:N108" si="214">+L106+M106</f>
        <v>154999.20000000001</v>
      </c>
      <c r="O106" s="5">
        <v>392567.2</v>
      </c>
      <c r="P106" s="5">
        <v>0</v>
      </c>
      <c r="Q106" s="4">
        <f t="shared" si="212"/>
        <v>392567.2</v>
      </c>
      <c r="R106" s="5">
        <v>0</v>
      </c>
      <c r="S106" s="5">
        <v>0</v>
      </c>
      <c r="T106" s="4">
        <v>0</v>
      </c>
      <c r="U106" s="3">
        <f t="shared" ref="U106:U110" si="215">+F106-I106-L106-O106-R106</f>
        <v>28433.599999999977</v>
      </c>
      <c r="V106" s="3">
        <f t="shared" ref="V106:V110" si="216">+G106-J106-M106-P106-S106</f>
        <v>0</v>
      </c>
      <c r="W106" s="3">
        <f t="shared" ref="W106:W110" si="217">+H106-K106-N106-Q106-T106</f>
        <v>28433.599999999977</v>
      </c>
    </row>
    <row r="107" spans="2:23" ht="26.25">
      <c r="B107" s="25"/>
      <c r="C107" s="27"/>
      <c r="D107" s="1">
        <v>3000</v>
      </c>
      <c r="E107" s="2" t="s">
        <v>4</v>
      </c>
      <c r="F107" s="6">
        <v>0</v>
      </c>
      <c r="G107" s="3">
        <v>300000</v>
      </c>
      <c r="H107" s="4">
        <f t="shared" si="213"/>
        <v>300000</v>
      </c>
      <c r="I107" s="5">
        <v>0</v>
      </c>
      <c r="J107" s="5">
        <v>0</v>
      </c>
      <c r="K107" s="4">
        <f>+I107+J107</f>
        <v>0</v>
      </c>
      <c r="L107" s="5">
        <v>0</v>
      </c>
      <c r="M107" s="5">
        <v>0</v>
      </c>
      <c r="N107" s="4">
        <f t="shared" si="214"/>
        <v>0</v>
      </c>
      <c r="O107" s="5">
        <v>0</v>
      </c>
      <c r="P107" s="5">
        <v>299860</v>
      </c>
      <c r="Q107" s="4">
        <f>+O107+P107</f>
        <v>299860</v>
      </c>
      <c r="R107" s="5">
        <v>0</v>
      </c>
      <c r="S107" s="5">
        <v>0</v>
      </c>
      <c r="T107" s="4">
        <v>0</v>
      </c>
      <c r="U107" s="3">
        <f t="shared" si="215"/>
        <v>0</v>
      </c>
      <c r="V107" s="3">
        <f t="shared" si="216"/>
        <v>140</v>
      </c>
      <c r="W107" s="3">
        <f t="shared" si="217"/>
        <v>140</v>
      </c>
    </row>
    <row r="108" spans="2:23" ht="26.25">
      <c r="B108" s="25"/>
      <c r="C108" s="27"/>
      <c r="D108" s="1">
        <v>4000</v>
      </c>
      <c r="E108" s="2" t="s">
        <v>5</v>
      </c>
      <c r="F108" s="6">
        <v>0</v>
      </c>
      <c r="G108" s="3">
        <v>0</v>
      </c>
      <c r="H108" s="4">
        <f t="shared" si="213"/>
        <v>0</v>
      </c>
      <c r="I108" s="5">
        <v>0</v>
      </c>
      <c r="J108" s="5">
        <v>0</v>
      </c>
      <c r="K108" s="4">
        <f t="shared" ref="K108:K110" si="218">+I108+J108</f>
        <v>0</v>
      </c>
      <c r="L108" s="5">
        <v>0</v>
      </c>
      <c r="M108" s="5">
        <v>0</v>
      </c>
      <c r="N108" s="4">
        <f t="shared" si="214"/>
        <v>0</v>
      </c>
      <c r="O108" s="5">
        <v>0</v>
      </c>
      <c r="P108" s="5">
        <v>0</v>
      </c>
      <c r="Q108" s="4">
        <f t="shared" ref="Q108:Q110" si="219">+O108+P108</f>
        <v>0</v>
      </c>
      <c r="R108" s="5">
        <v>0</v>
      </c>
      <c r="S108" s="5">
        <v>0</v>
      </c>
      <c r="T108" s="4">
        <v>0</v>
      </c>
      <c r="U108" s="3">
        <f t="shared" si="215"/>
        <v>0</v>
      </c>
      <c r="V108" s="3">
        <f t="shared" si="216"/>
        <v>0</v>
      </c>
      <c r="W108" s="3">
        <f t="shared" si="217"/>
        <v>0</v>
      </c>
    </row>
    <row r="109" spans="2:23" ht="26.25">
      <c r="B109" s="25"/>
      <c r="C109" s="27"/>
      <c r="D109" s="1">
        <v>5000</v>
      </c>
      <c r="E109" s="2" t="s">
        <v>6</v>
      </c>
      <c r="F109" s="6">
        <v>714000</v>
      </c>
      <c r="G109" s="3">
        <v>0</v>
      </c>
      <c r="H109" s="4">
        <f t="shared" si="213"/>
        <v>714000</v>
      </c>
      <c r="I109" s="5">
        <v>0</v>
      </c>
      <c r="J109" s="5">
        <v>0</v>
      </c>
      <c r="K109" s="4">
        <f t="shared" si="218"/>
        <v>0</v>
      </c>
      <c r="L109" s="5">
        <v>498749.9</v>
      </c>
      <c r="M109" s="5">
        <v>0</v>
      </c>
      <c r="N109" s="4">
        <f>+L109+M109</f>
        <v>498749.9</v>
      </c>
      <c r="O109" s="5">
        <v>210351.63</v>
      </c>
      <c r="P109" s="5">
        <v>0</v>
      </c>
      <c r="Q109" s="4">
        <f t="shared" si="219"/>
        <v>210351.63</v>
      </c>
      <c r="R109" s="5">
        <v>0</v>
      </c>
      <c r="S109" s="5">
        <v>0</v>
      </c>
      <c r="T109" s="4">
        <v>0</v>
      </c>
      <c r="U109" s="3">
        <f t="shared" si="215"/>
        <v>4898.4699999999721</v>
      </c>
      <c r="V109" s="3">
        <f t="shared" si="216"/>
        <v>0</v>
      </c>
      <c r="W109" s="3">
        <f t="shared" si="217"/>
        <v>4898.4699999999721</v>
      </c>
    </row>
    <row r="110" spans="2:23" ht="27" thickBot="1">
      <c r="B110" s="31"/>
      <c r="C110" s="27"/>
      <c r="D110" s="1">
        <v>6000</v>
      </c>
      <c r="E110" s="2" t="s">
        <v>8</v>
      </c>
      <c r="F110" s="7">
        <v>0</v>
      </c>
      <c r="G110" s="8">
        <v>0</v>
      </c>
      <c r="H110" s="4">
        <f t="shared" si="213"/>
        <v>0</v>
      </c>
      <c r="I110" s="12">
        <v>0</v>
      </c>
      <c r="J110" s="12">
        <v>0</v>
      </c>
      <c r="K110" s="4">
        <f t="shared" si="218"/>
        <v>0</v>
      </c>
      <c r="L110" s="12">
        <v>0</v>
      </c>
      <c r="M110" s="12">
        <v>0</v>
      </c>
      <c r="N110" s="11">
        <v>0</v>
      </c>
      <c r="O110" s="12">
        <v>0</v>
      </c>
      <c r="P110" s="12">
        <v>0</v>
      </c>
      <c r="Q110" s="4">
        <f t="shared" si="219"/>
        <v>0</v>
      </c>
      <c r="R110" s="5">
        <v>0</v>
      </c>
      <c r="S110" s="5">
        <v>0</v>
      </c>
      <c r="T110" s="4">
        <v>0</v>
      </c>
      <c r="U110" s="3">
        <f t="shared" si="215"/>
        <v>0</v>
      </c>
      <c r="V110" s="3">
        <f t="shared" si="216"/>
        <v>0</v>
      </c>
      <c r="W110" s="3">
        <f t="shared" si="217"/>
        <v>0</v>
      </c>
    </row>
    <row r="111" spans="2:23" ht="26.25">
      <c r="B111" s="32">
        <v>6</v>
      </c>
      <c r="C111" s="30" t="s">
        <v>41</v>
      </c>
      <c r="D111" s="30"/>
      <c r="E111" s="30"/>
      <c r="F111" s="13">
        <f>+F112+F119+F126+F133</f>
        <v>31058982.16</v>
      </c>
      <c r="G111" s="13">
        <f t="shared" ref="G111:W111" si="220">+G112+G119+G126+G133</f>
        <v>4169684.7800000003</v>
      </c>
      <c r="H111" s="13">
        <f t="shared" si="220"/>
        <v>35228666.940000005</v>
      </c>
      <c r="I111" s="13">
        <f t="shared" si="220"/>
        <v>0</v>
      </c>
      <c r="J111" s="13">
        <f t="shared" si="220"/>
        <v>619818.15</v>
      </c>
      <c r="K111" s="13">
        <f t="shared" si="220"/>
        <v>619818.15</v>
      </c>
      <c r="L111" s="13">
        <f t="shared" si="220"/>
        <v>1427408.16</v>
      </c>
      <c r="M111" s="13">
        <f t="shared" si="220"/>
        <v>684555.22999999986</v>
      </c>
      <c r="N111" s="13">
        <f t="shared" si="220"/>
        <v>2111963.39</v>
      </c>
      <c r="O111" s="13">
        <f t="shared" si="220"/>
        <v>29593232.52</v>
      </c>
      <c r="P111" s="13">
        <f t="shared" si="220"/>
        <v>2384897.58</v>
      </c>
      <c r="Q111" s="13">
        <f t="shared" si="220"/>
        <v>31978130.100000001</v>
      </c>
      <c r="R111" s="13">
        <f t="shared" si="220"/>
        <v>0</v>
      </c>
      <c r="S111" s="13">
        <f t="shared" si="220"/>
        <v>0</v>
      </c>
      <c r="T111" s="13">
        <f t="shared" si="220"/>
        <v>0</v>
      </c>
      <c r="U111" s="13">
        <f t="shared" si="220"/>
        <v>38341.480000000171</v>
      </c>
      <c r="V111" s="13">
        <f t="shared" si="220"/>
        <v>480413.82000000018</v>
      </c>
      <c r="W111" s="13">
        <f t="shared" si="220"/>
        <v>518755.30000000022</v>
      </c>
    </row>
    <row r="112" spans="2:23" ht="26.25">
      <c r="B112" s="25"/>
      <c r="C112" s="27">
        <v>1</v>
      </c>
      <c r="D112" s="29" t="s">
        <v>42</v>
      </c>
      <c r="E112" s="29"/>
      <c r="F112" s="14">
        <f>+SUM(F113:F118)</f>
        <v>5089530.96</v>
      </c>
      <c r="G112" s="14">
        <f t="shared" ref="G112" si="221">+SUM(G113:G118)</f>
        <v>3241684.7800000003</v>
      </c>
      <c r="H112" s="14">
        <f>+SUM(H113:H118)</f>
        <v>8331215.7400000002</v>
      </c>
      <c r="I112" s="14">
        <f t="shared" ref="I112:W112" si="222">+SUM(I113:I118)</f>
        <v>0</v>
      </c>
      <c r="J112" s="14">
        <f t="shared" si="222"/>
        <v>619818.15</v>
      </c>
      <c r="K112" s="14">
        <f t="shared" si="222"/>
        <v>619818.15</v>
      </c>
      <c r="L112" s="14">
        <f t="shared" si="222"/>
        <v>445251.48</v>
      </c>
      <c r="M112" s="14">
        <f t="shared" si="222"/>
        <v>684555.22999999986</v>
      </c>
      <c r="N112" s="14">
        <f t="shared" si="222"/>
        <v>1129806.71</v>
      </c>
      <c r="O112" s="14">
        <f t="shared" si="222"/>
        <v>4633811.8599999994</v>
      </c>
      <c r="P112" s="14">
        <f t="shared" si="222"/>
        <v>1456897.58</v>
      </c>
      <c r="Q112" s="14">
        <f t="shared" si="222"/>
        <v>6090709.4400000004</v>
      </c>
      <c r="R112" s="14">
        <f t="shared" si="222"/>
        <v>0</v>
      </c>
      <c r="S112" s="14">
        <f t="shared" si="222"/>
        <v>0</v>
      </c>
      <c r="T112" s="14">
        <f t="shared" si="222"/>
        <v>0</v>
      </c>
      <c r="U112" s="14">
        <f t="shared" si="222"/>
        <v>10467.620000000112</v>
      </c>
      <c r="V112" s="14">
        <f t="shared" si="222"/>
        <v>480413.82000000018</v>
      </c>
      <c r="W112" s="14">
        <f t="shared" si="222"/>
        <v>490881.44000000018</v>
      </c>
    </row>
    <row r="113" spans="2:23" ht="26.25">
      <c r="B113" s="25"/>
      <c r="C113" s="27"/>
      <c r="D113" s="1">
        <v>1000</v>
      </c>
      <c r="E113" s="2" t="s">
        <v>2</v>
      </c>
      <c r="F113" s="3">
        <v>0</v>
      </c>
      <c r="G113" s="3">
        <v>1602117.6</v>
      </c>
      <c r="H113" s="4">
        <f>+F113+G113</f>
        <v>1602117.6</v>
      </c>
      <c r="I113" s="5">
        <v>0</v>
      </c>
      <c r="J113" s="5">
        <v>399517.15</v>
      </c>
      <c r="K113" s="4">
        <f t="shared" ref="K113:K116" si="223">+I113+J113</f>
        <v>399517.15</v>
      </c>
      <c r="L113" s="5">
        <v>0</v>
      </c>
      <c r="M113" s="5">
        <v>0</v>
      </c>
      <c r="N113" s="4">
        <v>0</v>
      </c>
      <c r="O113" s="5">
        <v>0</v>
      </c>
      <c r="P113" s="5">
        <v>725776.12</v>
      </c>
      <c r="Q113" s="4">
        <f>+O113+P113</f>
        <v>725776.12</v>
      </c>
      <c r="R113" s="5">
        <v>0</v>
      </c>
      <c r="S113" s="5">
        <v>0</v>
      </c>
      <c r="T113" s="4">
        <v>0</v>
      </c>
      <c r="U113" s="3">
        <f>+F113-I113-L113-O113-R113</f>
        <v>0</v>
      </c>
      <c r="V113" s="3">
        <f>+G113-J113-M113-P113-S113</f>
        <v>476824.33000000019</v>
      </c>
      <c r="W113" s="3">
        <f>+H113-K113-N113-Q113-T113</f>
        <v>476824.33000000019</v>
      </c>
    </row>
    <row r="114" spans="2:23" ht="26.25">
      <c r="B114" s="25"/>
      <c r="C114" s="27"/>
      <c r="D114" s="1">
        <v>2000</v>
      </c>
      <c r="E114" s="2" t="s">
        <v>3</v>
      </c>
      <c r="F114" s="6">
        <v>0</v>
      </c>
      <c r="G114" s="3">
        <v>835284.72</v>
      </c>
      <c r="H114" s="4">
        <f t="shared" ref="H114:H118" si="224">+F114+G114</f>
        <v>835284.72</v>
      </c>
      <c r="I114" s="5">
        <v>0</v>
      </c>
      <c r="J114" s="5">
        <v>0</v>
      </c>
      <c r="K114" s="4">
        <f t="shared" si="223"/>
        <v>0</v>
      </c>
      <c r="L114" s="5">
        <v>0</v>
      </c>
      <c r="M114" s="5">
        <v>387520.16</v>
      </c>
      <c r="N114" s="4">
        <f>+L114+M114</f>
        <v>387520.16</v>
      </c>
      <c r="O114" s="5">
        <v>0</v>
      </c>
      <c r="P114" s="5">
        <v>444469.95</v>
      </c>
      <c r="Q114" s="4">
        <f t="shared" ref="Q114:Q118" si="225">+O114+P114</f>
        <v>444469.95</v>
      </c>
      <c r="R114" s="5">
        <v>0</v>
      </c>
      <c r="S114" s="5">
        <v>0</v>
      </c>
      <c r="T114" s="4">
        <v>0</v>
      </c>
      <c r="U114" s="3">
        <f t="shared" ref="U114:U118" si="226">+F114-I114-L114-O114-R114</f>
        <v>0</v>
      </c>
      <c r="V114" s="3">
        <f t="shared" ref="V114:V118" si="227">+G114-J114-M114-P114-S114</f>
        <v>3294.609999999986</v>
      </c>
      <c r="W114" s="3">
        <f t="shared" ref="W114:W118" si="228">+H114-K114-N114-Q114-T114</f>
        <v>3294.609999999986</v>
      </c>
    </row>
    <row r="115" spans="2:23" ht="26.25">
      <c r="B115" s="25"/>
      <c r="C115" s="27"/>
      <c r="D115" s="1">
        <v>3000</v>
      </c>
      <c r="E115" s="2" t="s">
        <v>4</v>
      </c>
      <c r="F115" s="6">
        <v>1280244</v>
      </c>
      <c r="G115" s="3">
        <v>536640</v>
      </c>
      <c r="H115" s="4">
        <f t="shared" si="224"/>
        <v>1816884</v>
      </c>
      <c r="I115" s="5">
        <v>0</v>
      </c>
      <c r="J115" s="5">
        <v>220301</v>
      </c>
      <c r="K115" s="4">
        <f t="shared" si="223"/>
        <v>220301</v>
      </c>
      <c r="L115" s="5">
        <v>0</v>
      </c>
      <c r="M115" s="5">
        <v>236640</v>
      </c>
      <c r="N115" s="4">
        <f>+L115+M115</f>
        <v>236640</v>
      </c>
      <c r="O115" s="5">
        <v>1280244</v>
      </c>
      <c r="P115" s="5">
        <v>79699</v>
      </c>
      <c r="Q115" s="4">
        <f t="shared" si="225"/>
        <v>1359943</v>
      </c>
      <c r="R115" s="5">
        <v>0</v>
      </c>
      <c r="S115" s="5">
        <v>0</v>
      </c>
      <c r="T115" s="4">
        <v>0</v>
      </c>
      <c r="U115" s="3">
        <f t="shared" si="226"/>
        <v>0</v>
      </c>
      <c r="V115" s="3">
        <f t="shared" si="227"/>
        <v>0</v>
      </c>
      <c r="W115" s="3">
        <f t="shared" si="228"/>
        <v>0</v>
      </c>
    </row>
    <row r="116" spans="2:23" ht="26.25">
      <c r="B116" s="25"/>
      <c r="C116" s="27"/>
      <c r="D116" s="1">
        <v>4000</v>
      </c>
      <c r="E116" s="2" t="s">
        <v>5</v>
      </c>
      <c r="F116" s="6">
        <v>0</v>
      </c>
      <c r="G116" s="3">
        <v>0</v>
      </c>
      <c r="H116" s="4">
        <f t="shared" si="224"/>
        <v>0</v>
      </c>
      <c r="I116" s="5">
        <v>0</v>
      </c>
      <c r="J116" s="5">
        <v>0</v>
      </c>
      <c r="K116" s="4">
        <f t="shared" si="223"/>
        <v>0</v>
      </c>
      <c r="L116" s="5">
        <v>0</v>
      </c>
      <c r="M116" s="5">
        <v>0</v>
      </c>
      <c r="N116" s="4">
        <v>0</v>
      </c>
      <c r="O116" s="5">
        <v>0</v>
      </c>
      <c r="P116" s="5">
        <v>0</v>
      </c>
      <c r="Q116" s="4">
        <f t="shared" si="225"/>
        <v>0</v>
      </c>
      <c r="R116" s="5">
        <v>0</v>
      </c>
      <c r="S116" s="5">
        <v>0</v>
      </c>
      <c r="T116" s="4">
        <v>0</v>
      </c>
      <c r="U116" s="3">
        <f t="shared" si="226"/>
        <v>0</v>
      </c>
      <c r="V116" s="3">
        <f t="shared" si="227"/>
        <v>0</v>
      </c>
      <c r="W116" s="3">
        <f t="shared" si="228"/>
        <v>0</v>
      </c>
    </row>
    <row r="117" spans="2:23" ht="26.25">
      <c r="B117" s="25"/>
      <c r="C117" s="27"/>
      <c r="D117" s="1">
        <v>5000</v>
      </c>
      <c r="E117" s="2" t="s">
        <v>6</v>
      </c>
      <c r="F117" s="6">
        <v>3809286.96</v>
      </c>
      <c r="G117" s="3">
        <v>267642.46000000002</v>
      </c>
      <c r="H117" s="4">
        <f t="shared" si="224"/>
        <v>4076929.42</v>
      </c>
      <c r="I117" s="5">
        <v>0</v>
      </c>
      <c r="J117" s="5">
        <v>0</v>
      </c>
      <c r="K117" s="4">
        <f t="shared" ref="K117" si="229">+I117+J117</f>
        <v>0</v>
      </c>
      <c r="L117" s="5">
        <v>445251.48</v>
      </c>
      <c r="M117" s="5">
        <v>60395.07</v>
      </c>
      <c r="N117" s="4">
        <f>+L117+M117</f>
        <v>505646.55</v>
      </c>
      <c r="O117" s="5">
        <v>3353567.86</v>
      </c>
      <c r="P117" s="5">
        <v>206952.51</v>
      </c>
      <c r="Q117" s="4">
        <f t="shared" si="225"/>
        <v>3560520.37</v>
      </c>
      <c r="R117" s="5">
        <v>0</v>
      </c>
      <c r="S117" s="5">
        <v>0</v>
      </c>
      <c r="T117" s="4">
        <v>0</v>
      </c>
      <c r="U117" s="3">
        <f t="shared" si="226"/>
        <v>10467.620000000112</v>
      </c>
      <c r="V117" s="3">
        <f t="shared" si="227"/>
        <v>294.88000000000466</v>
      </c>
      <c r="W117" s="3">
        <f t="shared" si="228"/>
        <v>10762.5</v>
      </c>
    </row>
    <row r="118" spans="2:23" ht="27" thickBot="1">
      <c r="B118" s="25"/>
      <c r="C118" s="27"/>
      <c r="D118" s="1">
        <v>6000</v>
      </c>
      <c r="E118" s="2" t="s">
        <v>8</v>
      </c>
      <c r="F118" s="7">
        <v>0</v>
      </c>
      <c r="G118" s="8">
        <v>0</v>
      </c>
      <c r="H118" s="4">
        <f t="shared" si="224"/>
        <v>0</v>
      </c>
      <c r="I118" s="12">
        <v>0</v>
      </c>
      <c r="J118" s="12">
        <v>0</v>
      </c>
      <c r="K118" s="11">
        <v>0</v>
      </c>
      <c r="L118" s="12">
        <v>0</v>
      </c>
      <c r="M118" s="12">
        <v>0</v>
      </c>
      <c r="N118" s="11">
        <v>0</v>
      </c>
      <c r="O118" s="12">
        <v>0</v>
      </c>
      <c r="P118" s="12">
        <v>0</v>
      </c>
      <c r="Q118" s="4">
        <f t="shared" si="225"/>
        <v>0</v>
      </c>
      <c r="R118" s="5">
        <v>0</v>
      </c>
      <c r="S118" s="5">
        <v>0</v>
      </c>
      <c r="T118" s="4">
        <v>0</v>
      </c>
      <c r="U118" s="3">
        <f t="shared" si="226"/>
        <v>0</v>
      </c>
      <c r="V118" s="3">
        <f t="shared" si="227"/>
        <v>0</v>
      </c>
      <c r="W118" s="3">
        <f t="shared" si="228"/>
        <v>0</v>
      </c>
    </row>
    <row r="119" spans="2:23" ht="26.25">
      <c r="B119" s="25"/>
      <c r="C119" s="27">
        <v>2</v>
      </c>
      <c r="D119" s="29" t="s">
        <v>17</v>
      </c>
      <c r="E119" s="29"/>
      <c r="F119" s="14">
        <f>+SUM(F120:F125)</f>
        <v>16624940</v>
      </c>
      <c r="G119" s="14">
        <f t="shared" ref="G119" si="230">+SUM(G120:G125)</f>
        <v>928000</v>
      </c>
      <c r="H119" s="14">
        <f>+SUM(H120:H125)</f>
        <v>17552940</v>
      </c>
      <c r="I119" s="14">
        <f>+SUM(I120:I125)</f>
        <v>0</v>
      </c>
      <c r="J119" s="14">
        <f t="shared" ref="J119" si="231">+SUM(J120:J125)</f>
        <v>0</v>
      </c>
      <c r="K119" s="14">
        <f>+SUM(K120:K125)</f>
        <v>0</v>
      </c>
      <c r="L119" s="14">
        <f>+SUM(L120:L125)</f>
        <v>0</v>
      </c>
      <c r="M119" s="14">
        <f t="shared" ref="M119" si="232">+SUM(M120:M125)</f>
        <v>0</v>
      </c>
      <c r="N119" s="14">
        <f>+SUM(N120:N125)</f>
        <v>0</v>
      </c>
      <c r="O119" s="14">
        <f>+SUM(O120:O125)</f>
        <v>16624939</v>
      </c>
      <c r="P119" s="14">
        <f t="shared" ref="P119" si="233">+SUM(P120:P125)</f>
        <v>928000</v>
      </c>
      <c r="Q119" s="14">
        <f>+SUM(Q120:Q125)</f>
        <v>17552939</v>
      </c>
      <c r="R119" s="14">
        <f>+SUM(R120:R125)</f>
        <v>0</v>
      </c>
      <c r="S119" s="14">
        <f t="shared" ref="S119" si="234">+SUM(S120:S125)</f>
        <v>0</v>
      </c>
      <c r="T119" s="14">
        <f>+SUM(T120:T125)</f>
        <v>0</v>
      </c>
      <c r="U119" s="14">
        <f>+SUM(U120:U125)</f>
        <v>1</v>
      </c>
      <c r="V119" s="14">
        <f t="shared" ref="V119" si="235">+SUM(V120:V125)</f>
        <v>0</v>
      </c>
      <c r="W119" s="14">
        <f t="shared" ref="W119" si="236">+SUM(W120:W125)</f>
        <v>1</v>
      </c>
    </row>
    <row r="120" spans="2:23" ht="26.25">
      <c r="B120" s="25"/>
      <c r="C120" s="27"/>
      <c r="D120" s="1">
        <v>1000</v>
      </c>
      <c r="E120" s="2" t="s">
        <v>2</v>
      </c>
      <c r="F120" s="3">
        <v>0</v>
      </c>
      <c r="G120" s="3">
        <v>0</v>
      </c>
      <c r="H120" s="4">
        <f>+F120+G120</f>
        <v>0</v>
      </c>
      <c r="I120" s="3">
        <v>0</v>
      </c>
      <c r="J120" s="3">
        <v>0</v>
      </c>
      <c r="K120" s="4">
        <f>+I120+J120</f>
        <v>0</v>
      </c>
      <c r="L120" s="3">
        <v>0</v>
      </c>
      <c r="M120" s="3">
        <v>0</v>
      </c>
      <c r="N120" s="4">
        <f>+L120+M120</f>
        <v>0</v>
      </c>
      <c r="O120" s="3">
        <v>0</v>
      </c>
      <c r="P120" s="3">
        <v>0</v>
      </c>
      <c r="Q120" s="4">
        <f>+O120+P120</f>
        <v>0</v>
      </c>
      <c r="R120" s="3">
        <v>0</v>
      </c>
      <c r="S120" s="3">
        <v>0</v>
      </c>
      <c r="T120" s="4">
        <f>+R120+S120</f>
        <v>0</v>
      </c>
      <c r="U120" s="3">
        <f>+F120-I120-L120-O120-R120</f>
        <v>0</v>
      </c>
      <c r="V120" s="3">
        <f>+G120-J120-M120-P120-S120</f>
        <v>0</v>
      </c>
      <c r="W120" s="3">
        <f>+H120-K120-N120-Q120-T120</f>
        <v>0</v>
      </c>
    </row>
    <row r="121" spans="2:23" ht="26.25">
      <c r="B121" s="25"/>
      <c r="C121" s="27"/>
      <c r="D121" s="1">
        <v>2000</v>
      </c>
      <c r="E121" s="2" t="s">
        <v>3</v>
      </c>
      <c r="F121" s="6">
        <v>0</v>
      </c>
      <c r="G121" s="3">
        <v>0</v>
      </c>
      <c r="H121" s="4">
        <f t="shared" ref="H121:H125" si="237">+F121+G121</f>
        <v>0</v>
      </c>
      <c r="I121" s="6">
        <v>0</v>
      </c>
      <c r="J121" s="3">
        <v>0</v>
      </c>
      <c r="K121" s="4">
        <f t="shared" ref="K121:K125" si="238">+I121+J121</f>
        <v>0</v>
      </c>
      <c r="L121" s="6">
        <v>0</v>
      </c>
      <c r="M121" s="3">
        <v>0</v>
      </c>
      <c r="N121" s="4">
        <f t="shared" ref="N121:N125" si="239">+L121+M121</f>
        <v>0</v>
      </c>
      <c r="O121" s="6">
        <v>0</v>
      </c>
      <c r="P121" s="3">
        <v>0</v>
      </c>
      <c r="Q121" s="4">
        <f t="shared" ref="Q121:Q125" si="240">+O121+P121</f>
        <v>0</v>
      </c>
      <c r="R121" s="6">
        <v>0</v>
      </c>
      <c r="S121" s="3">
        <v>0</v>
      </c>
      <c r="T121" s="4">
        <f t="shared" ref="T121:T125" si="241">+R121+S121</f>
        <v>0</v>
      </c>
      <c r="U121" s="3">
        <f t="shared" ref="U121:U125" si="242">+F121-I121-L121-O121-R121</f>
        <v>0</v>
      </c>
      <c r="V121" s="3">
        <f t="shared" ref="V121:V125" si="243">+G121-J121-M121-P121-S121</f>
        <v>0</v>
      </c>
      <c r="W121" s="3">
        <f t="shared" ref="W121:W125" si="244">+H121-K121-N121-Q121-T121</f>
        <v>0</v>
      </c>
    </row>
    <row r="122" spans="2:23" ht="26.25">
      <c r="B122" s="25"/>
      <c r="C122" s="27"/>
      <c r="D122" s="1">
        <v>3000</v>
      </c>
      <c r="E122" s="2" t="s">
        <v>4</v>
      </c>
      <c r="F122" s="6">
        <v>16624940</v>
      </c>
      <c r="G122" s="3">
        <v>928000</v>
      </c>
      <c r="H122" s="4">
        <f t="shared" si="237"/>
        <v>17552940</v>
      </c>
      <c r="I122" s="6">
        <v>0</v>
      </c>
      <c r="J122" s="3">
        <v>0</v>
      </c>
      <c r="K122" s="4">
        <f t="shared" si="238"/>
        <v>0</v>
      </c>
      <c r="L122" s="6">
        <v>0</v>
      </c>
      <c r="M122" s="3">
        <v>0</v>
      </c>
      <c r="N122" s="4">
        <f t="shared" si="239"/>
        <v>0</v>
      </c>
      <c r="O122" s="6">
        <v>16624939</v>
      </c>
      <c r="P122" s="3">
        <v>928000</v>
      </c>
      <c r="Q122" s="4">
        <f t="shared" si="240"/>
        <v>17552939</v>
      </c>
      <c r="R122" s="6">
        <v>0</v>
      </c>
      <c r="S122" s="3">
        <v>0</v>
      </c>
      <c r="T122" s="4">
        <f t="shared" si="241"/>
        <v>0</v>
      </c>
      <c r="U122" s="3">
        <f t="shared" si="242"/>
        <v>1</v>
      </c>
      <c r="V122" s="3">
        <f t="shared" si="243"/>
        <v>0</v>
      </c>
      <c r="W122" s="3">
        <f t="shared" si="244"/>
        <v>1</v>
      </c>
    </row>
    <row r="123" spans="2:23" ht="26.25">
      <c r="B123" s="25"/>
      <c r="C123" s="27"/>
      <c r="D123" s="1">
        <v>4000</v>
      </c>
      <c r="E123" s="2" t="s">
        <v>5</v>
      </c>
      <c r="F123" s="6">
        <v>0</v>
      </c>
      <c r="G123" s="3">
        <v>0</v>
      </c>
      <c r="H123" s="4">
        <f t="shared" si="237"/>
        <v>0</v>
      </c>
      <c r="I123" s="6">
        <v>0</v>
      </c>
      <c r="J123" s="3">
        <v>0</v>
      </c>
      <c r="K123" s="4">
        <f t="shared" si="238"/>
        <v>0</v>
      </c>
      <c r="L123" s="6">
        <v>0</v>
      </c>
      <c r="M123" s="3">
        <v>0</v>
      </c>
      <c r="N123" s="4">
        <f t="shared" si="239"/>
        <v>0</v>
      </c>
      <c r="O123" s="6">
        <v>0</v>
      </c>
      <c r="P123" s="3">
        <v>0</v>
      </c>
      <c r="Q123" s="4">
        <f t="shared" si="240"/>
        <v>0</v>
      </c>
      <c r="R123" s="6">
        <v>0</v>
      </c>
      <c r="S123" s="3">
        <v>0</v>
      </c>
      <c r="T123" s="4">
        <f t="shared" si="241"/>
        <v>0</v>
      </c>
      <c r="U123" s="3">
        <f t="shared" si="242"/>
        <v>0</v>
      </c>
      <c r="V123" s="3">
        <f t="shared" si="243"/>
        <v>0</v>
      </c>
      <c r="W123" s="3">
        <f t="shared" si="244"/>
        <v>0</v>
      </c>
    </row>
    <row r="124" spans="2:23" ht="26.25">
      <c r="B124" s="25"/>
      <c r="C124" s="27"/>
      <c r="D124" s="1">
        <v>5000</v>
      </c>
      <c r="E124" s="2" t="s">
        <v>6</v>
      </c>
      <c r="F124" s="6">
        <v>0</v>
      </c>
      <c r="G124" s="3">
        <v>0</v>
      </c>
      <c r="H124" s="4">
        <f t="shared" si="237"/>
        <v>0</v>
      </c>
      <c r="I124" s="6">
        <v>0</v>
      </c>
      <c r="J124" s="3">
        <v>0</v>
      </c>
      <c r="K124" s="4">
        <f t="shared" si="238"/>
        <v>0</v>
      </c>
      <c r="L124" s="6">
        <v>0</v>
      </c>
      <c r="M124" s="3">
        <v>0</v>
      </c>
      <c r="N124" s="4">
        <f t="shared" si="239"/>
        <v>0</v>
      </c>
      <c r="O124" s="6">
        <v>0</v>
      </c>
      <c r="P124" s="3">
        <v>0</v>
      </c>
      <c r="Q124" s="4">
        <f t="shared" si="240"/>
        <v>0</v>
      </c>
      <c r="R124" s="6">
        <v>0</v>
      </c>
      <c r="S124" s="3">
        <v>0</v>
      </c>
      <c r="T124" s="4">
        <f t="shared" si="241"/>
        <v>0</v>
      </c>
      <c r="U124" s="3">
        <f t="shared" si="242"/>
        <v>0</v>
      </c>
      <c r="V124" s="3">
        <f t="shared" si="243"/>
        <v>0</v>
      </c>
      <c r="W124" s="3">
        <f t="shared" si="244"/>
        <v>0</v>
      </c>
    </row>
    <row r="125" spans="2:23" ht="27" thickBot="1">
      <c r="B125" s="25"/>
      <c r="C125" s="27"/>
      <c r="D125" s="1">
        <v>6000</v>
      </c>
      <c r="E125" s="2" t="s">
        <v>8</v>
      </c>
      <c r="F125" s="7">
        <v>0</v>
      </c>
      <c r="G125" s="8">
        <v>0</v>
      </c>
      <c r="H125" s="4">
        <f t="shared" si="237"/>
        <v>0</v>
      </c>
      <c r="I125" s="7">
        <v>0</v>
      </c>
      <c r="J125" s="8">
        <v>0</v>
      </c>
      <c r="K125" s="4">
        <f t="shared" si="238"/>
        <v>0</v>
      </c>
      <c r="L125" s="7">
        <v>0</v>
      </c>
      <c r="M125" s="8">
        <v>0</v>
      </c>
      <c r="N125" s="4">
        <f t="shared" si="239"/>
        <v>0</v>
      </c>
      <c r="O125" s="7">
        <v>0</v>
      </c>
      <c r="P125" s="8">
        <v>0</v>
      </c>
      <c r="Q125" s="4">
        <f t="shared" si="240"/>
        <v>0</v>
      </c>
      <c r="R125" s="7">
        <v>0</v>
      </c>
      <c r="S125" s="8">
        <v>0</v>
      </c>
      <c r="T125" s="4">
        <f t="shared" si="241"/>
        <v>0</v>
      </c>
      <c r="U125" s="3">
        <f t="shared" si="242"/>
        <v>0</v>
      </c>
      <c r="V125" s="3">
        <f t="shared" si="243"/>
        <v>0</v>
      </c>
      <c r="W125" s="3">
        <f t="shared" si="244"/>
        <v>0</v>
      </c>
    </row>
    <row r="126" spans="2:23" ht="26.25">
      <c r="B126" s="25"/>
      <c r="C126" s="27">
        <v>3</v>
      </c>
      <c r="D126" s="36" t="s">
        <v>10</v>
      </c>
      <c r="E126" s="36"/>
      <c r="F126" s="14">
        <f>+SUM(F127:F132)</f>
        <v>8344511.2000000002</v>
      </c>
      <c r="G126" s="14">
        <f t="shared" ref="G126" si="245">+SUM(G127:G132)</f>
        <v>0</v>
      </c>
      <c r="H126" s="14">
        <f>+SUM(H127:H132)</f>
        <v>8344511.2000000002</v>
      </c>
      <c r="I126" s="14">
        <f t="shared" ref="I126:T126" si="246">+SUM(I127:I132)</f>
        <v>0</v>
      </c>
      <c r="J126" s="14">
        <f t="shared" si="246"/>
        <v>0</v>
      </c>
      <c r="K126" s="14">
        <f t="shared" si="246"/>
        <v>0</v>
      </c>
      <c r="L126" s="14">
        <f t="shared" si="246"/>
        <v>580600.64</v>
      </c>
      <c r="M126" s="14">
        <f t="shared" si="246"/>
        <v>0</v>
      </c>
      <c r="N126" s="14">
        <f t="shared" si="246"/>
        <v>580600.64</v>
      </c>
      <c r="O126" s="14">
        <f t="shared" si="246"/>
        <v>7745131.6799999997</v>
      </c>
      <c r="P126" s="14">
        <f t="shared" si="246"/>
        <v>0</v>
      </c>
      <c r="Q126" s="14">
        <f t="shared" si="246"/>
        <v>7745131.6799999997</v>
      </c>
      <c r="R126" s="14">
        <f t="shared" si="246"/>
        <v>0</v>
      </c>
      <c r="S126" s="14">
        <f t="shared" si="246"/>
        <v>0</v>
      </c>
      <c r="T126" s="14">
        <f t="shared" si="246"/>
        <v>0</v>
      </c>
      <c r="U126" s="14">
        <f>+SUM(U127:U132)</f>
        <v>18778.880000000121</v>
      </c>
      <c r="V126" s="14">
        <f t="shared" ref="V126" si="247">+SUM(V127:V132)</f>
        <v>0</v>
      </c>
      <c r="W126" s="14">
        <f t="shared" ref="W126" si="248">+SUM(W127:W132)</f>
        <v>18778.880000000121</v>
      </c>
    </row>
    <row r="127" spans="2:23" ht="26.25">
      <c r="B127" s="25"/>
      <c r="C127" s="27"/>
      <c r="D127" s="1">
        <v>1000</v>
      </c>
      <c r="E127" s="2" t="s">
        <v>2</v>
      </c>
      <c r="F127" s="3">
        <v>0</v>
      </c>
      <c r="G127" s="3">
        <v>0</v>
      </c>
      <c r="H127" s="4">
        <f>+F127+G127</f>
        <v>0</v>
      </c>
      <c r="I127" s="5">
        <v>0</v>
      </c>
      <c r="J127" s="5">
        <v>0</v>
      </c>
      <c r="K127" s="4">
        <v>0</v>
      </c>
      <c r="L127" s="5">
        <v>0</v>
      </c>
      <c r="M127" s="5">
        <v>0</v>
      </c>
      <c r="N127" s="4">
        <v>0</v>
      </c>
      <c r="O127" s="5">
        <v>0</v>
      </c>
      <c r="P127" s="5">
        <v>0</v>
      </c>
      <c r="Q127" s="4">
        <v>0</v>
      </c>
      <c r="R127" s="5">
        <v>0</v>
      </c>
      <c r="S127" s="5">
        <v>0</v>
      </c>
      <c r="T127" s="4">
        <v>0</v>
      </c>
      <c r="U127" s="3">
        <f>+F127-I127-L127-O127-R127</f>
        <v>0</v>
      </c>
      <c r="V127" s="3">
        <f>+G127-J127-M127-P127-S127</f>
        <v>0</v>
      </c>
      <c r="W127" s="3">
        <f>+H127-K127-N127-Q127-T127</f>
        <v>0</v>
      </c>
    </row>
    <row r="128" spans="2:23" ht="26.25">
      <c r="B128" s="25"/>
      <c r="C128" s="27"/>
      <c r="D128" s="1">
        <v>2000</v>
      </c>
      <c r="E128" s="2" t="s">
        <v>3</v>
      </c>
      <c r="F128" s="6">
        <v>0</v>
      </c>
      <c r="G128" s="3">
        <v>0</v>
      </c>
      <c r="H128" s="4">
        <f t="shared" ref="H128:H132" si="249">+F128+G128</f>
        <v>0</v>
      </c>
      <c r="I128" s="5">
        <v>0</v>
      </c>
      <c r="J128" s="5">
        <v>0</v>
      </c>
      <c r="K128" s="4">
        <v>0</v>
      </c>
      <c r="L128" s="5">
        <v>0</v>
      </c>
      <c r="M128" s="5">
        <v>0</v>
      </c>
      <c r="N128" s="4">
        <v>0</v>
      </c>
      <c r="O128" s="5">
        <v>0</v>
      </c>
      <c r="P128" s="5">
        <v>0</v>
      </c>
      <c r="Q128" s="4">
        <v>0</v>
      </c>
      <c r="R128" s="5">
        <v>0</v>
      </c>
      <c r="S128" s="5">
        <v>0</v>
      </c>
      <c r="T128" s="4">
        <v>0</v>
      </c>
      <c r="U128" s="3">
        <f t="shared" ref="U128:U132" si="250">+F128-I128-L128-O128-R128</f>
        <v>0</v>
      </c>
      <c r="V128" s="3">
        <f t="shared" ref="V128:V132" si="251">+G128-J128-M128-P128-S128</f>
        <v>0</v>
      </c>
      <c r="W128" s="3">
        <f t="shared" ref="W128:W132" si="252">+H128-K128-N128-Q128-T128</f>
        <v>0</v>
      </c>
    </row>
    <row r="129" spans="2:23" ht="26.25">
      <c r="B129" s="25"/>
      <c r="C129" s="27"/>
      <c r="D129" s="1">
        <v>3000</v>
      </c>
      <c r="E129" s="2" t="s">
        <v>4</v>
      </c>
      <c r="F129" s="6">
        <v>5756080</v>
      </c>
      <c r="G129" s="3">
        <v>0</v>
      </c>
      <c r="H129" s="4">
        <f t="shared" si="249"/>
        <v>5756080</v>
      </c>
      <c r="I129" s="5">
        <v>0</v>
      </c>
      <c r="J129" s="5">
        <v>0</v>
      </c>
      <c r="K129" s="4">
        <v>0</v>
      </c>
      <c r="L129" s="5">
        <v>0</v>
      </c>
      <c r="M129" s="5">
        <v>0</v>
      </c>
      <c r="N129" s="4">
        <v>0</v>
      </c>
      <c r="O129" s="5">
        <v>5749000</v>
      </c>
      <c r="P129" s="5">
        <v>0</v>
      </c>
      <c r="Q129" s="4">
        <f>+O129+P129</f>
        <v>5749000</v>
      </c>
      <c r="R129" s="5">
        <v>0</v>
      </c>
      <c r="S129" s="5">
        <v>0</v>
      </c>
      <c r="T129" s="4">
        <v>0</v>
      </c>
      <c r="U129" s="3">
        <f t="shared" si="250"/>
        <v>7080</v>
      </c>
      <c r="V129" s="3">
        <f t="shared" si="251"/>
        <v>0</v>
      </c>
      <c r="W129" s="3">
        <f t="shared" si="252"/>
        <v>7080</v>
      </c>
    </row>
    <row r="130" spans="2:23" ht="26.25">
      <c r="B130" s="25"/>
      <c r="C130" s="27"/>
      <c r="D130" s="1">
        <v>4000</v>
      </c>
      <c r="E130" s="2" t="s">
        <v>5</v>
      </c>
      <c r="F130" s="6">
        <v>0</v>
      </c>
      <c r="G130" s="3">
        <v>0</v>
      </c>
      <c r="H130" s="4">
        <f t="shared" si="249"/>
        <v>0</v>
      </c>
      <c r="I130" s="5">
        <v>0</v>
      </c>
      <c r="J130" s="5">
        <v>0</v>
      </c>
      <c r="K130" s="4">
        <v>0</v>
      </c>
      <c r="L130" s="5">
        <v>0</v>
      </c>
      <c r="M130" s="5">
        <v>0</v>
      </c>
      <c r="N130" s="4">
        <v>0</v>
      </c>
      <c r="O130" s="5">
        <v>0</v>
      </c>
      <c r="P130" s="5">
        <v>0</v>
      </c>
      <c r="Q130" s="4">
        <v>0</v>
      </c>
      <c r="R130" s="5">
        <v>0</v>
      </c>
      <c r="S130" s="5">
        <v>0</v>
      </c>
      <c r="T130" s="4">
        <v>0</v>
      </c>
      <c r="U130" s="3">
        <f t="shared" si="250"/>
        <v>0</v>
      </c>
      <c r="V130" s="3">
        <f t="shared" si="251"/>
        <v>0</v>
      </c>
      <c r="W130" s="3">
        <f t="shared" si="252"/>
        <v>0</v>
      </c>
    </row>
    <row r="131" spans="2:23" ht="26.25">
      <c r="B131" s="25"/>
      <c r="C131" s="27"/>
      <c r="D131" s="1">
        <v>5000</v>
      </c>
      <c r="E131" s="2" t="s">
        <v>6</v>
      </c>
      <c r="F131" s="6">
        <v>2588431.2000000002</v>
      </c>
      <c r="G131" s="3">
        <v>0</v>
      </c>
      <c r="H131" s="4">
        <f t="shared" si="249"/>
        <v>2588431.2000000002</v>
      </c>
      <c r="I131" s="5">
        <v>0</v>
      </c>
      <c r="J131" s="5">
        <v>0</v>
      </c>
      <c r="K131" s="4">
        <f>+I131+J131</f>
        <v>0</v>
      </c>
      <c r="L131" s="5">
        <v>580600.64</v>
      </c>
      <c r="M131" s="5">
        <v>0</v>
      </c>
      <c r="N131" s="4">
        <f>+L131+M131</f>
        <v>580600.64</v>
      </c>
      <c r="O131" s="5">
        <v>1996131.68</v>
      </c>
      <c r="P131" s="5">
        <v>0</v>
      </c>
      <c r="Q131" s="4">
        <f>+O131+P131</f>
        <v>1996131.68</v>
      </c>
      <c r="R131" s="5">
        <v>0</v>
      </c>
      <c r="S131" s="5">
        <v>0</v>
      </c>
      <c r="T131" s="4">
        <v>0</v>
      </c>
      <c r="U131" s="3">
        <f t="shared" si="250"/>
        <v>11698.880000000121</v>
      </c>
      <c r="V131" s="3">
        <f t="shared" si="251"/>
        <v>0</v>
      </c>
      <c r="W131" s="3">
        <f t="shared" si="252"/>
        <v>11698.880000000121</v>
      </c>
    </row>
    <row r="132" spans="2:23" ht="27" thickBot="1">
      <c r="B132" s="25"/>
      <c r="C132" s="28"/>
      <c r="D132" s="9">
        <v>6000</v>
      </c>
      <c r="E132" s="10" t="s">
        <v>8</v>
      </c>
      <c r="F132" s="6">
        <v>0</v>
      </c>
      <c r="G132" s="3">
        <v>0</v>
      </c>
      <c r="H132" s="4">
        <f t="shared" si="249"/>
        <v>0</v>
      </c>
      <c r="I132" s="12">
        <v>0</v>
      </c>
      <c r="J132" s="12">
        <v>0</v>
      </c>
      <c r="K132" s="11">
        <v>0</v>
      </c>
      <c r="L132" s="12">
        <v>0</v>
      </c>
      <c r="M132" s="12">
        <v>0</v>
      </c>
      <c r="N132" s="11">
        <v>0</v>
      </c>
      <c r="O132" s="12">
        <v>0</v>
      </c>
      <c r="P132" s="12">
        <v>0</v>
      </c>
      <c r="Q132" s="11">
        <v>0</v>
      </c>
      <c r="R132" s="5">
        <v>0</v>
      </c>
      <c r="S132" s="5">
        <v>0</v>
      </c>
      <c r="T132" s="4">
        <v>0</v>
      </c>
      <c r="U132" s="3">
        <f t="shared" si="250"/>
        <v>0</v>
      </c>
      <c r="V132" s="3">
        <f t="shared" si="251"/>
        <v>0</v>
      </c>
      <c r="W132" s="3">
        <f t="shared" si="252"/>
        <v>0</v>
      </c>
    </row>
    <row r="133" spans="2:23" ht="26.25">
      <c r="B133" s="25"/>
      <c r="C133" s="27">
        <v>4</v>
      </c>
      <c r="D133" s="36" t="s">
        <v>43</v>
      </c>
      <c r="E133" s="36"/>
      <c r="F133" s="14">
        <f>+SUM(F134:F139)</f>
        <v>1000000</v>
      </c>
      <c r="G133" s="14">
        <f t="shared" ref="G133" si="253">+SUM(G134:G139)</f>
        <v>0</v>
      </c>
      <c r="H133" s="14">
        <f>+SUM(H134:H139)</f>
        <v>1000000</v>
      </c>
      <c r="I133" s="14">
        <f t="shared" ref="I133:T133" si="254">+SUM(I134:I139)</f>
        <v>0</v>
      </c>
      <c r="J133" s="14">
        <f t="shared" si="254"/>
        <v>0</v>
      </c>
      <c r="K133" s="14">
        <f t="shared" si="254"/>
        <v>0</v>
      </c>
      <c r="L133" s="14">
        <f t="shared" si="254"/>
        <v>401556.04</v>
      </c>
      <c r="M133" s="14">
        <f t="shared" si="254"/>
        <v>0</v>
      </c>
      <c r="N133" s="14">
        <f t="shared" si="254"/>
        <v>401556.04</v>
      </c>
      <c r="O133" s="14">
        <f t="shared" si="254"/>
        <v>589349.98</v>
      </c>
      <c r="P133" s="14">
        <f t="shared" si="254"/>
        <v>0</v>
      </c>
      <c r="Q133" s="14">
        <f t="shared" si="254"/>
        <v>589349.98</v>
      </c>
      <c r="R133" s="14">
        <f t="shared" si="254"/>
        <v>0</v>
      </c>
      <c r="S133" s="14">
        <f t="shared" si="254"/>
        <v>0</v>
      </c>
      <c r="T133" s="14">
        <f t="shared" si="254"/>
        <v>0</v>
      </c>
      <c r="U133" s="14">
        <f>+SUM(U134:U139)</f>
        <v>9093.9799999999341</v>
      </c>
      <c r="V133" s="14">
        <f t="shared" ref="V133" si="255">+SUM(V134:V139)</f>
        <v>0</v>
      </c>
      <c r="W133" s="14">
        <f t="shared" ref="W133" si="256">+SUM(W134:W139)</f>
        <v>9093.9799999999341</v>
      </c>
    </row>
    <row r="134" spans="2:23" ht="26.25">
      <c r="B134" s="25"/>
      <c r="C134" s="27"/>
      <c r="D134" s="1">
        <v>1000</v>
      </c>
      <c r="E134" s="2" t="s">
        <v>2</v>
      </c>
      <c r="F134" s="3">
        <v>0</v>
      </c>
      <c r="G134" s="3">
        <v>0</v>
      </c>
      <c r="H134" s="4">
        <f>+F134+G134</f>
        <v>0</v>
      </c>
      <c r="I134" s="5">
        <v>0</v>
      </c>
      <c r="J134" s="5">
        <v>0</v>
      </c>
      <c r="K134" s="4">
        <v>0</v>
      </c>
      <c r="L134" s="5">
        <v>0</v>
      </c>
      <c r="M134" s="5">
        <v>0</v>
      </c>
      <c r="N134" s="4">
        <v>0</v>
      </c>
      <c r="O134" s="5">
        <v>0</v>
      </c>
      <c r="P134" s="5">
        <v>0</v>
      </c>
      <c r="Q134" s="4">
        <v>0</v>
      </c>
      <c r="R134" s="5">
        <v>0</v>
      </c>
      <c r="S134" s="5">
        <v>0</v>
      </c>
      <c r="T134" s="4">
        <v>0</v>
      </c>
      <c r="U134" s="3">
        <f>+F134-I134-L134-O134-R134</f>
        <v>0</v>
      </c>
      <c r="V134" s="3">
        <f>+G134-J134-M134-P134-S134</f>
        <v>0</v>
      </c>
      <c r="W134" s="3">
        <f>+H134-K134-N134-Q134-T134</f>
        <v>0</v>
      </c>
    </row>
    <row r="135" spans="2:23" ht="26.25">
      <c r="B135" s="25"/>
      <c r="C135" s="27"/>
      <c r="D135" s="1">
        <v>2000</v>
      </c>
      <c r="E135" s="2" t="s">
        <v>3</v>
      </c>
      <c r="F135" s="6">
        <v>29771.8</v>
      </c>
      <c r="G135" s="3">
        <v>0</v>
      </c>
      <c r="H135" s="4">
        <f t="shared" ref="H135:H139" si="257">+F135+G135</f>
        <v>29771.8</v>
      </c>
      <c r="I135" s="5">
        <v>0</v>
      </c>
      <c r="J135" s="5">
        <v>0</v>
      </c>
      <c r="K135" s="4">
        <v>0</v>
      </c>
      <c r="L135" s="5">
        <v>27376</v>
      </c>
      <c r="M135" s="5">
        <v>0</v>
      </c>
      <c r="N135" s="4">
        <f>+L135+M135</f>
        <v>27376</v>
      </c>
      <c r="O135" s="5">
        <v>0</v>
      </c>
      <c r="P135" s="5">
        <v>0</v>
      </c>
      <c r="Q135" s="4">
        <v>0</v>
      </c>
      <c r="R135" s="5">
        <v>0</v>
      </c>
      <c r="S135" s="5">
        <v>0</v>
      </c>
      <c r="T135" s="4">
        <v>0</v>
      </c>
      <c r="U135" s="3">
        <f t="shared" ref="U135:U139" si="258">+F135-I135-L135-O135-R135</f>
        <v>2395.7999999999993</v>
      </c>
      <c r="V135" s="3">
        <f t="shared" ref="V135:V139" si="259">+G135-J135-M135-P135-S135</f>
        <v>0</v>
      </c>
      <c r="W135" s="3">
        <f t="shared" ref="W135:W139" si="260">+H135-K135-N135-Q135-T135</f>
        <v>2395.7999999999993</v>
      </c>
    </row>
    <row r="136" spans="2:23" ht="26.25">
      <c r="B136" s="25"/>
      <c r="C136" s="27"/>
      <c r="D136" s="1">
        <v>3000</v>
      </c>
      <c r="E136" s="2" t="s">
        <v>4</v>
      </c>
      <c r="F136" s="6">
        <v>0</v>
      </c>
      <c r="G136" s="3">
        <v>0</v>
      </c>
      <c r="H136" s="4">
        <f t="shared" si="257"/>
        <v>0</v>
      </c>
      <c r="I136" s="5">
        <v>0</v>
      </c>
      <c r="J136" s="5">
        <v>0</v>
      </c>
      <c r="K136" s="4">
        <v>0</v>
      </c>
      <c r="L136" s="5">
        <v>0</v>
      </c>
      <c r="M136" s="5">
        <v>0</v>
      </c>
      <c r="N136" s="4">
        <v>0</v>
      </c>
      <c r="O136" s="5">
        <v>0</v>
      </c>
      <c r="P136" s="5">
        <v>0</v>
      </c>
      <c r="Q136" s="4">
        <v>0</v>
      </c>
      <c r="R136" s="5">
        <v>0</v>
      </c>
      <c r="S136" s="5">
        <v>0</v>
      </c>
      <c r="T136" s="4">
        <v>0</v>
      </c>
      <c r="U136" s="3">
        <f t="shared" si="258"/>
        <v>0</v>
      </c>
      <c r="V136" s="3">
        <f t="shared" si="259"/>
        <v>0</v>
      </c>
      <c r="W136" s="3">
        <f t="shared" si="260"/>
        <v>0</v>
      </c>
    </row>
    <row r="137" spans="2:23" ht="26.25">
      <c r="B137" s="25"/>
      <c r="C137" s="27"/>
      <c r="D137" s="1">
        <v>4000</v>
      </c>
      <c r="E137" s="2" t="s">
        <v>5</v>
      </c>
      <c r="F137" s="6">
        <v>0</v>
      </c>
      <c r="G137" s="3">
        <v>0</v>
      </c>
      <c r="H137" s="4">
        <f t="shared" si="257"/>
        <v>0</v>
      </c>
      <c r="I137" s="5">
        <v>0</v>
      </c>
      <c r="J137" s="5">
        <v>0</v>
      </c>
      <c r="K137" s="4">
        <v>0</v>
      </c>
      <c r="L137" s="5">
        <v>0</v>
      </c>
      <c r="M137" s="5">
        <v>0</v>
      </c>
      <c r="N137" s="4">
        <v>0</v>
      </c>
      <c r="O137" s="5">
        <v>0</v>
      </c>
      <c r="P137" s="5">
        <v>0</v>
      </c>
      <c r="Q137" s="4">
        <v>0</v>
      </c>
      <c r="R137" s="5">
        <v>0</v>
      </c>
      <c r="S137" s="5">
        <v>0</v>
      </c>
      <c r="T137" s="4">
        <v>0</v>
      </c>
      <c r="U137" s="3">
        <f t="shared" si="258"/>
        <v>0</v>
      </c>
      <c r="V137" s="3">
        <f t="shared" si="259"/>
        <v>0</v>
      </c>
      <c r="W137" s="3">
        <f t="shared" si="260"/>
        <v>0</v>
      </c>
    </row>
    <row r="138" spans="2:23" ht="26.25">
      <c r="B138" s="25"/>
      <c r="C138" s="27"/>
      <c r="D138" s="1">
        <v>5000</v>
      </c>
      <c r="E138" s="2" t="s">
        <v>6</v>
      </c>
      <c r="F138" s="6">
        <v>970228.2</v>
      </c>
      <c r="G138" s="3">
        <v>0</v>
      </c>
      <c r="H138" s="4">
        <f t="shared" si="257"/>
        <v>970228.2</v>
      </c>
      <c r="I138" s="5">
        <v>0</v>
      </c>
      <c r="J138" s="5">
        <v>0</v>
      </c>
      <c r="K138" s="4">
        <f>+I138+J138</f>
        <v>0</v>
      </c>
      <c r="L138" s="5">
        <v>374180.04</v>
      </c>
      <c r="M138" s="5">
        <v>0</v>
      </c>
      <c r="N138" s="4">
        <f>+L138+M138</f>
        <v>374180.04</v>
      </c>
      <c r="O138" s="5">
        <v>589349.98</v>
      </c>
      <c r="P138" s="5">
        <v>0</v>
      </c>
      <c r="Q138" s="4">
        <f>+O138+P138</f>
        <v>589349.98</v>
      </c>
      <c r="R138" s="5">
        <v>0</v>
      </c>
      <c r="S138" s="5">
        <v>0</v>
      </c>
      <c r="T138" s="4">
        <v>0</v>
      </c>
      <c r="U138" s="3">
        <f t="shared" si="258"/>
        <v>6698.1799999999348</v>
      </c>
      <c r="V138" s="3">
        <f t="shared" si="259"/>
        <v>0</v>
      </c>
      <c r="W138" s="3">
        <f t="shared" si="260"/>
        <v>6698.1799999999348</v>
      </c>
    </row>
    <row r="139" spans="2:23" ht="27" thickBot="1">
      <c r="B139" s="26"/>
      <c r="C139" s="28"/>
      <c r="D139" s="9">
        <v>6000</v>
      </c>
      <c r="E139" s="10" t="s">
        <v>8</v>
      </c>
      <c r="F139" s="7">
        <v>0</v>
      </c>
      <c r="G139" s="8">
        <v>0</v>
      </c>
      <c r="H139" s="4">
        <f t="shared" si="257"/>
        <v>0</v>
      </c>
      <c r="I139" s="12">
        <v>0</v>
      </c>
      <c r="J139" s="12">
        <v>0</v>
      </c>
      <c r="K139" s="11">
        <v>0</v>
      </c>
      <c r="L139" s="12">
        <v>0</v>
      </c>
      <c r="M139" s="12">
        <v>0</v>
      </c>
      <c r="N139" s="11">
        <v>0</v>
      </c>
      <c r="O139" s="12">
        <v>0</v>
      </c>
      <c r="P139" s="12">
        <v>0</v>
      </c>
      <c r="Q139" s="11">
        <v>0</v>
      </c>
      <c r="R139" s="5">
        <v>0</v>
      </c>
      <c r="S139" s="5">
        <v>0</v>
      </c>
      <c r="T139" s="4">
        <v>0</v>
      </c>
      <c r="U139" s="3">
        <f t="shared" si="258"/>
        <v>0</v>
      </c>
      <c r="V139" s="3">
        <f t="shared" si="259"/>
        <v>0</v>
      </c>
      <c r="W139" s="3">
        <f t="shared" si="260"/>
        <v>0</v>
      </c>
    </row>
    <row r="140" spans="2:23" ht="26.25">
      <c r="B140" s="24">
        <v>7</v>
      </c>
      <c r="C140" s="30" t="s">
        <v>44</v>
      </c>
      <c r="D140" s="30"/>
      <c r="E140" s="30"/>
      <c r="F140" s="13">
        <f>+F141</f>
        <v>0</v>
      </c>
      <c r="G140" s="13">
        <f t="shared" ref="G140:W140" si="261">+G141</f>
        <v>1259625.6000000001</v>
      </c>
      <c r="H140" s="13">
        <f t="shared" si="261"/>
        <v>1259625.6000000001</v>
      </c>
      <c r="I140" s="13">
        <f t="shared" si="261"/>
        <v>0</v>
      </c>
      <c r="J140" s="13">
        <f t="shared" si="261"/>
        <v>0</v>
      </c>
      <c r="K140" s="13">
        <f t="shared" si="261"/>
        <v>0</v>
      </c>
      <c r="L140" s="13">
        <f t="shared" si="261"/>
        <v>0</v>
      </c>
      <c r="M140" s="13">
        <f t="shared" si="261"/>
        <v>0</v>
      </c>
      <c r="N140" s="13">
        <f t="shared" si="261"/>
        <v>0</v>
      </c>
      <c r="O140" s="13">
        <f t="shared" si="261"/>
        <v>0</v>
      </c>
      <c r="P140" s="13">
        <f t="shared" si="261"/>
        <v>1245258.3600000001</v>
      </c>
      <c r="Q140" s="13">
        <f t="shared" si="261"/>
        <v>1245258.3600000001</v>
      </c>
      <c r="R140" s="13">
        <f t="shared" si="261"/>
        <v>0</v>
      </c>
      <c r="S140" s="13">
        <f t="shared" si="261"/>
        <v>0</v>
      </c>
      <c r="T140" s="13">
        <f t="shared" si="261"/>
        <v>0</v>
      </c>
      <c r="U140" s="13">
        <f t="shared" si="261"/>
        <v>0</v>
      </c>
      <c r="V140" s="13">
        <f t="shared" si="261"/>
        <v>14367.239999999991</v>
      </c>
      <c r="W140" s="13">
        <f t="shared" si="261"/>
        <v>14367.239999999991</v>
      </c>
    </row>
    <row r="141" spans="2:23" ht="26.25">
      <c r="B141" s="25"/>
      <c r="C141" s="27">
        <v>1</v>
      </c>
      <c r="D141" s="29" t="s">
        <v>16</v>
      </c>
      <c r="E141" s="29"/>
      <c r="F141" s="14">
        <f>+SUM(F142:F147)</f>
        <v>0</v>
      </c>
      <c r="G141" s="14">
        <f t="shared" ref="G141" si="262">+SUM(G142:G147)</f>
        <v>1259625.6000000001</v>
      </c>
      <c r="H141" s="14">
        <f>+SUM(H142:H147)</f>
        <v>1259625.6000000001</v>
      </c>
      <c r="I141" s="14">
        <f t="shared" ref="I141:K141" si="263">+SUM(I142:I147)</f>
        <v>0</v>
      </c>
      <c r="J141" s="14">
        <f t="shared" si="263"/>
        <v>0</v>
      </c>
      <c r="K141" s="14">
        <f t="shared" si="263"/>
        <v>0</v>
      </c>
      <c r="L141" s="14">
        <v>0</v>
      </c>
      <c r="M141" s="14">
        <v>0</v>
      </c>
      <c r="N141" s="14">
        <v>0</v>
      </c>
      <c r="O141" s="14">
        <f t="shared" ref="O141" si="264">+SUM(O142:O147)</f>
        <v>0</v>
      </c>
      <c r="P141" s="14">
        <f t="shared" ref="P141" si="265">+SUM(P142:P147)</f>
        <v>1245258.3600000001</v>
      </c>
      <c r="Q141" s="14">
        <f t="shared" ref="Q141" si="266">+SUM(Q142:Q147)</f>
        <v>1245258.3600000001</v>
      </c>
      <c r="R141" s="14">
        <v>0</v>
      </c>
      <c r="S141" s="14">
        <v>0</v>
      </c>
      <c r="T141" s="14">
        <v>0</v>
      </c>
      <c r="U141" s="14">
        <f>+SUM(U142:U147)</f>
        <v>0</v>
      </c>
      <c r="V141" s="14">
        <f t="shared" ref="V141" si="267">+SUM(V142:V147)</f>
        <v>14367.239999999991</v>
      </c>
      <c r="W141" s="14">
        <f t="shared" ref="W141" si="268">+SUM(W142:W147)</f>
        <v>14367.239999999991</v>
      </c>
    </row>
    <row r="142" spans="2:23" ht="26.25">
      <c r="B142" s="25"/>
      <c r="C142" s="27"/>
      <c r="D142" s="1">
        <v>1000</v>
      </c>
      <c r="E142" s="2" t="s">
        <v>2</v>
      </c>
      <c r="F142" s="3">
        <v>0</v>
      </c>
      <c r="G142" s="3">
        <v>1259625.6000000001</v>
      </c>
      <c r="H142" s="4">
        <f>+F142+G142</f>
        <v>1259625.6000000001</v>
      </c>
      <c r="I142" s="5">
        <v>0</v>
      </c>
      <c r="J142" s="5">
        <v>0</v>
      </c>
      <c r="K142" s="4">
        <v>0</v>
      </c>
      <c r="L142" s="5">
        <v>0</v>
      </c>
      <c r="M142" s="5">
        <v>0</v>
      </c>
      <c r="N142" s="4">
        <v>0</v>
      </c>
      <c r="O142" s="5">
        <v>0</v>
      </c>
      <c r="P142" s="5">
        <v>1245258.3600000001</v>
      </c>
      <c r="Q142" s="4">
        <f>+O142+P142</f>
        <v>1245258.3600000001</v>
      </c>
      <c r="R142" s="5">
        <v>0</v>
      </c>
      <c r="S142" s="5">
        <v>0</v>
      </c>
      <c r="T142" s="4">
        <v>0</v>
      </c>
      <c r="U142" s="3">
        <f>+F142-I142-L142-O142-R142</f>
        <v>0</v>
      </c>
      <c r="V142" s="3">
        <f>+G142-J142-M142-P142-S142</f>
        <v>14367.239999999991</v>
      </c>
      <c r="W142" s="3">
        <f>+H142-K142-N142-Q142-T142</f>
        <v>14367.239999999991</v>
      </c>
    </row>
    <row r="143" spans="2:23" ht="26.25">
      <c r="B143" s="25"/>
      <c r="C143" s="27"/>
      <c r="D143" s="1">
        <v>2000</v>
      </c>
      <c r="E143" s="2" t="s">
        <v>3</v>
      </c>
      <c r="F143" s="6">
        <v>0</v>
      </c>
      <c r="G143" s="3">
        <v>0</v>
      </c>
      <c r="H143" s="4">
        <f t="shared" ref="H143:H147" si="269">+F143+G143</f>
        <v>0</v>
      </c>
      <c r="I143" s="5">
        <v>0</v>
      </c>
      <c r="J143" s="5">
        <v>0</v>
      </c>
      <c r="K143" s="4">
        <v>0</v>
      </c>
      <c r="L143" s="5">
        <v>0</v>
      </c>
      <c r="M143" s="5">
        <v>0</v>
      </c>
      <c r="N143" s="4">
        <v>0</v>
      </c>
      <c r="O143" s="5">
        <v>0</v>
      </c>
      <c r="P143" s="5">
        <v>0</v>
      </c>
      <c r="Q143" s="4">
        <v>0</v>
      </c>
      <c r="R143" s="5">
        <v>0</v>
      </c>
      <c r="S143" s="5">
        <v>0</v>
      </c>
      <c r="T143" s="4">
        <v>0</v>
      </c>
      <c r="U143" s="3">
        <f t="shared" ref="U143:U147" si="270">+F143-I143-L143-O143-R143</f>
        <v>0</v>
      </c>
      <c r="V143" s="3">
        <f t="shared" ref="V143:V147" si="271">+G143-J143-M143-P143-S143</f>
        <v>0</v>
      </c>
      <c r="W143" s="3">
        <f t="shared" ref="W143:W147" si="272">+H143-K143-N143-Q143-T143</f>
        <v>0</v>
      </c>
    </row>
    <row r="144" spans="2:23" ht="26.25">
      <c r="B144" s="25"/>
      <c r="C144" s="27"/>
      <c r="D144" s="1">
        <v>3000</v>
      </c>
      <c r="E144" s="2" t="s">
        <v>4</v>
      </c>
      <c r="F144" s="6">
        <v>0</v>
      </c>
      <c r="G144" s="3">
        <v>0</v>
      </c>
      <c r="H144" s="4">
        <f t="shared" si="269"/>
        <v>0</v>
      </c>
      <c r="I144" s="5">
        <v>0</v>
      </c>
      <c r="J144" s="5">
        <v>0</v>
      </c>
      <c r="K144" s="4">
        <v>0</v>
      </c>
      <c r="L144" s="5">
        <v>0</v>
      </c>
      <c r="M144" s="5">
        <v>0</v>
      </c>
      <c r="N144" s="4">
        <v>0</v>
      </c>
      <c r="O144" s="5">
        <v>0</v>
      </c>
      <c r="P144" s="5">
        <v>0</v>
      </c>
      <c r="Q144" s="4">
        <v>0</v>
      </c>
      <c r="R144" s="5">
        <v>0</v>
      </c>
      <c r="S144" s="5">
        <v>0</v>
      </c>
      <c r="T144" s="4">
        <v>0</v>
      </c>
      <c r="U144" s="3">
        <f t="shared" si="270"/>
        <v>0</v>
      </c>
      <c r="V144" s="3">
        <f t="shared" si="271"/>
        <v>0</v>
      </c>
      <c r="W144" s="3">
        <f t="shared" si="272"/>
        <v>0</v>
      </c>
    </row>
    <row r="145" spans="2:23" ht="26.25">
      <c r="B145" s="25"/>
      <c r="C145" s="27"/>
      <c r="D145" s="1">
        <v>4000</v>
      </c>
      <c r="E145" s="2" t="s">
        <v>5</v>
      </c>
      <c r="F145" s="6">
        <v>0</v>
      </c>
      <c r="G145" s="3">
        <v>0</v>
      </c>
      <c r="H145" s="4">
        <f t="shared" si="269"/>
        <v>0</v>
      </c>
      <c r="I145" s="5">
        <v>0</v>
      </c>
      <c r="J145" s="5">
        <v>0</v>
      </c>
      <c r="K145" s="4">
        <v>0</v>
      </c>
      <c r="L145" s="5">
        <v>0</v>
      </c>
      <c r="M145" s="5">
        <v>0</v>
      </c>
      <c r="N145" s="4">
        <v>0</v>
      </c>
      <c r="O145" s="5">
        <v>0</v>
      </c>
      <c r="P145" s="5">
        <v>0</v>
      </c>
      <c r="Q145" s="4">
        <v>0</v>
      </c>
      <c r="R145" s="5">
        <v>0</v>
      </c>
      <c r="S145" s="5">
        <v>0</v>
      </c>
      <c r="T145" s="4">
        <v>0</v>
      </c>
      <c r="U145" s="3">
        <f t="shared" si="270"/>
        <v>0</v>
      </c>
      <c r="V145" s="3">
        <f t="shared" si="271"/>
        <v>0</v>
      </c>
      <c r="W145" s="3">
        <f t="shared" si="272"/>
        <v>0</v>
      </c>
    </row>
    <row r="146" spans="2:23" ht="26.25">
      <c r="B146" s="25"/>
      <c r="C146" s="27"/>
      <c r="D146" s="1">
        <v>5000</v>
      </c>
      <c r="E146" s="2" t="s">
        <v>6</v>
      </c>
      <c r="F146" s="6">
        <v>0</v>
      </c>
      <c r="G146" s="3">
        <v>0</v>
      </c>
      <c r="H146" s="4">
        <f t="shared" si="269"/>
        <v>0</v>
      </c>
      <c r="I146" s="5">
        <v>0</v>
      </c>
      <c r="J146" s="5">
        <v>0</v>
      </c>
      <c r="K146" s="4">
        <f>+I146+J146</f>
        <v>0</v>
      </c>
      <c r="L146" s="5">
        <v>0</v>
      </c>
      <c r="M146" s="5">
        <v>0</v>
      </c>
      <c r="N146" s="4">
        <v>0</v>
      </c>
      <c r="O146" s="5">
        <v>0</v>
      </c>
      <c r="P146" s="5">
        <v>0</v>
      </c>
      <c r="Q146" s="4">
        <f>+O146+P146</f>
        <v>0</v>
      </c>
      <c r="R146" s="5">
        <v>0</v>
      </c>
      <c r="S146" s="5">
        <v>0</v>
      </c>
      <c r="T146" s="4">
        <v>0</v>
      </c>
      <c r="U146" s="3">
        <f t="shared" si="270"/>
        <v>0</v>
      </c>
      <c r="V146" s="3">
        <f t="shared" si="271"/>
        <v>0</v>
      </c>
      <c r="W146" s="3">
        <f t="shared" si="272"/>
        <v>0</v>
      </c>
    </row>
    <row r="147" spans="2:23" ht="27" thickBot="1">
      <c r="B147" s="26"/>
      <c r="C147" s="27"/>
      <c r="D147" s="1">
        <v>6000</v>
      </c>
      <c r="E147" s="2" t="s">
        <v>8</v>
      </c>
      <c r="F147" s="7">
        <v>0</v>
      </c>
      <c r="G147" s="8">
        <v>0</v>
      </c>
      <c r="H147" s="4">
        <f t="shared" si="269"/>
        <v>0</v>
      </c>
      <c r="I147" s="5">
        <v>0</v>
      </c>
      <c r="J147" s="5">
        <v>0</v>
      </c>
      <c r="K147" s="4">
        <v>0</v>
      </c>
      <c r="L147" s="5">
        <v>0</v>
      </c>
      <c r="M147" s="5">
        <v>0</v>
      </c>
      <c r="N147" s="4">
        <v>0</v>
      </c>
      <c r="O147" s="12">
        <v>0</v>
      </c>
      <c r="P147" s="12">
        <v>0</v>
      </c>
      <c r="Q147" s="11">
        <v>0</v>
      </c>
      <c r="R147" s="5">
        <v>0</v>
      </c>
      <c r="S147" s="5">
        <v>0</v>
      </c>
      <c r="T147" s="4">
        <v>0</v>
      </c>
      <c r="U147" s="3">
        <f t="shared" si="270"/>
        <v>0</v>
      </c>
      <c r="V147" s="3">
        <f t="shared" si="271"/>
        <v>0</v>
      </c>
      <c r="W147" s="3">
        <f t="shared" si="272"/>
        <v>0</v>
      </c>
    </row>
    <row r="148" spans="2:23" ht="26.25">
      <c r="B148" s="37" t="s">
        <v>27</v>
      </c>
      <c r="C148" s="37"/>
      <c r="D148" s="37"/>
      <c r="E148" s="37"/>
      <c r="F148" s="15">
        <f t="shared" ref="F148:T148" si="273">+SUM(F149:F154)</f>
        <v>1368134.21</v>
      </c>
      <c r="G148" s="15">
        <f t="shared" si="273"/>
        <v>3869298.91</v>
      </c>
      <c r="H148" s="15">
        <f t="shared" si="273"/>
        <v>5237433.12</v>
      </c>
      <c r="I148" s="15">
        <f t="shared" si="273"/>
        <v>0</v>
      </c>
      <c r="J148" s="15">
        <f t="shared" si="273"/>
        <v>995445.91999999993</v>
      </c>
      <c r="K148" s="15">
        <f t="shared" si="273"/>
        <v>995445.91999999993</v>
      </c>
      <c r="L148" s="15">
        <f t="shared" si="273"/>
        <v>1362999.54</v>
      </c>
      <c r="M148" s="15">
        <f t="shared" si="273"/>
        <v>303848.31</v>
      </c>
      <c r="N148" s="15">
        <f t="shared" si="273"/>
        <v>1666847.85</v>
      </c>
      <c r="O148" s="15">
        <f t="shared" si="273"/>
        <v>0</v>
      </c>
      <c r="P148" s="15">
        <f t="shared" si="273"/>
        <v>2185790.3800000004</v>
      </c>
      <c r="Q148" s="15">
        <f t="shared" si="273"/>
        <v>2185790.3800000004</v>
      </c>
      <c r="R148" s="15">
        <f t="shared" si="273"/>
        <v>0</v>
      </c>
      <c r="S148" s="15">
        <f t="shared" si="273"/>
        <v>0</v>
      </c>
      <c r="T148" s="15">
        <f t="shared" si="273"/>
        <v>0</v>
      </c>
      <c r="U148" s="15">
        <f>+SUM(U149:U154)</f>
        <v>5134.6699999999255</v>
      </c>
      <c r="V148" s="15">
        <f t="shared" ref="V148" si="274">+SUM(V149:V154)</f>
        <v>384214.29999999964</v>
      </c>
      <c r="W148" s="15">
        <f t="shared" ref="W148" si="275">+SUM(W149:W154)</f>
        <v>389348.96999999956</v>
      </c>
    </row>
    <row r="149" spans="2:23" ht="26.25">
      <c r="B149" s="34"/>
      <c r="C149" s="38"/>
      <c r="D149" s="1">
        <v>1000</v>
      </c>
      <c r="E149" s="2" t="s">
        <v>2</v>
      </c>
      <c r="F149" s="5">
        <v>0</v>
      </c>
      <c r="G149" s="3">
        <v>3261312</v>
      </c>
      <c r="H149" s="4">
        <f>+F149+G149</f>
        <v>3261312</v>
      </c>
      <c r="I149" s="5">
        <v>0</v>
      </c>
      <c r="J149" s="5">
        <v>897780.78</v>
      </c>
      <c r="K149" s="4">
        <f t="shared" ref="K149:K152" si="276">+I149+J149</f>
        <v>897780.78</v>
      </c>
      <c r="L149" s="5">
        <v>0</v>
      </c>
      <c r="M149" s="5">
        <v>0</v>
      </c>
      <c r="N149" s="4">
        <v>0</v>
      </c>
      <c r="O149" s="5">
        <v>0</v>
      </c>
      <c r="P149" s="5">
        <v>1984228.61</v>
      </c>
      <c r="Q149" s="4">
        <f>+O149+P149</f>
        <v>1984228.61</v>
      </c>
      <c r="R149" s="5">
        <v>0</v>
      </c>
      <c r="S149" s="5">
        <v>0</v>
      </c>
      <c r="T149" s="4">
        <v>0</v>
      </c>
      <c r="U149" s="5">
        <f>+F149-I149-L149-O149-R149</f>
        <v>0</v>
      </c>
      <c r="V149" s="5">
        <f>+G149-J149-M149-P149-S149</f>
        <v>379302.60999999964</v>
      </c>
      <c r="W149" s="4">
        <f>+H149-K149-N149-Q149-T149</f>
        <v>379302.60999999964</v>
      </c>
    </row>
    <row r="150" spans="2:23" ht="26.25">
      <c r="B150" s="34"/>
      <c r="C150" s="38"/>
      <c r="D150" s="1">
        <v>2000</v>
      </c>
      <c r="E150" s="2" t="s">
        <v>3</v>
      </c>
      <c r="F150" s="5">
        <v>0</v>
      </c>
      <c r="G150" s="3">
        <v>408760</v>
      </c>
      <c r="H150" s="4">
        <f t="shared" ref="H150:H154" si="277">+F150+G150</f>
        <v>408760</v>
      </c>
      <c r="I150" s="5">
        <v>0</v>
      </c>
      <c r="J150" s="5">
        <v>15142.96</v>
      </c>
      <c r="K150" s="4">
        <f t="shared" si="276"/>
        <v>15142.96</v>
      </c>
      <c r="L150" s="5">
        <v>0</v>
      </c>
      <c r="M150" s="5">
        <v>303848.31</v>
      </c>
      <c r="N150" s="4">
        <f>+L150+M150</f>
        <v>303848.31</v>
      </c>
      <c r="O150" s="5">
        <v>0</v>
      </c>
      <c r="P150" s="5">
        <v>84857.04</v>
      </c>
      <c r="Q150" s="4">
        <f t="shared" ref="Q150:Q154" si="278">+O150+P150</f>
        <v>84857.04</v>
      </c>
      <c r="R150" s="5">
        <v>0</v>
      </c>
      <c r="S150" s="5">
        <v>0</v>
      </c>
      <c r="T150" s="4">
        <v>0</v>
      </c>
      <c r="U150" s="5">
        <f t="shared" ref="U150:U154" si="279">+F150-I150-L150-O150-R150</f>
        <v>0</v>
      </c>
      <c r="V150" s="5">
        <f t="shared" ref="V150:V154" si="280">+G150-J150-M150-P150-S150</f>
        <v>4911.6899999999878</v>
      </c>
      <c r="W150" s="4">
        <f t="shared" ref="W150:W154" si="281">+H150-K150-N150-Q150-T150</f>
        <v>4911.6899999999878</v>
      </c>
    </row>
    <row r="151" spans="2:23" ht="26.25">
      <c r="B151" s="34"/>
      <c r="C151" s="38"/>
      <c r="D151" s="1">
        <v>3000</v>
      </c>
      <c r="E151" s="2" t="s">
        <v>4</v>
      </c>
      <c r="F151" s="5">
        <v>1368134.21</v>
      </c>
      <c r="G151" s="3">
        <v>199226.91</v>
      </c>
      <c r="H151" s="4">
        <f t="shared" si="277"/>
        <v>1567361.1199999999</v>
      </c>
      <c r="I151" s="5">
        <v>0</v>
      </c>
      <c r="J151" s="5">
        <v>82522.179999999993</v>
      </c>
      <c r="K151" s="4">
        <f t="shared" si="276"/>
        <v>82522.179999999993</v>
      </c>
      <c r="L151" s="5">
        <v>1362999.54</v>
      </c>
      <c r="M151" s="5">
        <v>0</v>
      </c>
      <c r="N151" s="4">
        <f>+L151+M151</f>
        <v>1362999.54</v>
      </c>
      <c r="O151" s="5">
        <v>0</v>
      </c>
      <c r="P151" s="5">
        <v>116704.73</v>
      </c>
      <c r="Q151" s="4">
        <f t="shared" si="278"/>
        <v>116704.73</v>
      </c>
      <c r="R151" s="5">
        <v>0</v>
      </c>
      <c r="S151" s="5">
        <v>0</v>
      </c>
      <c r="T151" s="4">
        <v>0</v>
      </c>
      <c r="U151" s="5">
        <f t="shared" si="279"/>
        <v>5134.6699999999255</v>
      </c>
      <c r="V151" s="5">
        <f t="shared" si="280"/>
        <v>1.4551915228366852E-11</v>
      </c>
      <c r="W151" s="4">
        <f t="shared" si="281"/>
        <v>5134.6699999999109</v>
      </c>
    </row>
    <row r="152" spans="2:23" ht="26.25">
      <c r="B152" s="34"/>
      <c r="C152" s="38"/>
      <c r="D152" s="1">
        <v>4000</v>
      </c>
      <c r="E152" s="2" t="s">
        <v>5</v>
      </c>
      <c r="F152" s="5">
        <v>0</v>
      </c>
      <c r="G152" s="3">
        <v>0</v>
      </c>
      <c r="H152" s="4">
        <f t="shared" si="277"/>
        <v>0</v>
      </c>
      <c r="I152" s="5">
        <v>0</v>
      </c>
      <c r="J152" s="5">
        <v>0</v>
      </c>
      <c r="K152" s="4">
        <f t="shared" si="276"/>
        <v>0</v>
      </c>
      <c r="L152" s="5">
        <v>0</v>
      </c>
      <c r="M152" s="5">
        <v>0</v>
      </c>
      <c r="N152" s="4">
        <v>0</v>
      </c>
      <c r="O152" s="5">
        <v>0</v>
      </c>
      <c r="P152" s="5">
        <v>0</v>
      </c>
      <c r="Q152" s="4">
        <f t="shared" si="278"/>
        <v>0</v>
      </c>
      <c r="R152" s="5">
        <v>0</v>
      </c>
      <c r="S152" s="5">
        <v>0</v>
      </c>
      <c r="T152" s="4">
        <v>0</v>
      </c>
      <c r="U152" s="5">
        <f t="shared" si="279"/>
        <v>0</v>
      </c>
      <c r="V152" s="5">
        <f t="shared" si="280"/>
        <v>0</v>
      </c>
      <c r="W152" s="4">
        <f t="shared" si="281"/>
        <v>0</v>
      </c>
    </row>
    <row r="153" spans="2:23" ht="26.25">
      <c r="B153" s="34"/>
      <c r="C153" s="38"/>
      <c r="D153" s="1">
        <v>5000</v>
      </c>
      <c r="E153" s="2" t="s">
        <v>6</v>
      </c>
      <c r="F153" s="5">
        <v>0</v>
      </c>
      <c r="G153" s="3">
        <v>0</v>
      </c>
      <c r="H153" s="4">
        <f t="shared" si="277"/>
        <v>0</v>
      </c>
      <c r="I153" s="5">
        <v>0</v>
      </c>
      <c r="J153" s="5">
        <v>0</v>
      </c>
      <c r="K153" s="4">
        <f t="shared" ref="K153" si="282">+I153+J153</f>
        <v>0</v>
      </c>
      <c r="L153" s="5">
        <v>0</v>
      </c>
      <c r="M153" s="5">
        <v>0</v>
      </c>
      <c r="N153" s="4">
        <v>0</v>
      </c>
      <c r="O153" s="5">
        <v>0</v>
      </c>
      <c r="P153" s="5">
        <v>0</v>
      </c>
      <c r="Q153" s="4">
        <f t="shared" si="278"/>
        <v>0</v>
      </c>
      <c r="R153" s="5">
        <v>0</v>
      </c>
      <c r="S153" s="5">
        <v>0</v>
      </c>
      <c r="T153" s="4">
        <v>0</v>
      </c>
      <c r="U153" s="5">
        <f t="shared" si="279"/>
        <v>0</v>
      </c>
      <c r="V153" s="5">
        <f t="shared" si="280"/>
        <v>0</v>
      </c>
      <c r="W153" s="4">
        <f t="shared" si="281"/>
        <v>0</v>
      </c>
    </row>
    <row r="154" spans="2:23" ht="27" thickBot="1">
      <c r="B154" s="35"/>
      <c r="C154" s="39"/>
      <c r="D154" s="9">
        <v>6000</v>
      </c>
      <c r="E154" s="10" t="s">
        <v>8</v>
      </c>
      <c r="F154" s="12">
        <v>0</v>
      </c>
      <c r="G154" s="8">
        <v>0</v>
      </c>
      <c r="H154" s="11">
        <f t="shared" si="277"/>
        <v>0</v>
      </c>
      <c r="I154" s="12">
        <v>0</v>
      </c>
      <c r="J154" s="12">
        <v>0</v>
      </c>
      <c r="K154" s="11">
        <v>0</v>
      </c>
      <c r="L154" s="12">
        <v>0</v>
      </c>
      <c r="M154" s="12">
        <v>0</v>
      </c>
      <c r="N154" s="11">
        <v>0</v>
      </c>
      <c r="O154" s="12">
        <v>0</v>
      </c>
      <c r="P154" s="12">
        <v>0</v>
      </c>
      <c r="Q154" s="4">
        <f t="shared" si="278"/>
        <v>0</v>
      </c>
      <c r="R154" s="5">
        <v>0</v>
      </c>
      <c r="S154" s="5">
        <v>0</v>
      </c>
      <c r="T154" s="4">
        <v>0</v>
      </c>
      <c r="U154" s="5">
        <f t="shared" si="279"/>
        <v>0</v>
      </c>
      <c r="V154" s="5">
        <f t="shared" si="280"/>
        <v>0</v>
      </c>
      <c r="W154" s="11">
        <f t="shared" si="281"/>
        <v>0</v>
      </c>
    </row>
    <row r="155" spans="2:23" ht="30.75" thickBot="1">
      <c r="B155" s="16"/>
      <c r="C155" s="16"/>
      <c r="D155" s="16"/>
      <c r="E155" s="17" t="s">
        <v>28</v>
      </c>
      <c r="F155" s="18">
        <f>+F148+F140+F111+F96+F74+F24+F9</f>
        <v>207912737</v>
      </c>
      <c r="G155" s="18">
        <f t="shared" ref="G155:W155" si="283">+G148+G140+G111+G96+G74+G24+G9</f>
        <v>51978184.25</v>
      </c>
      <c r="H155" s="18">
        <f t="shared" si="283"/>
        <v>259890921.25</v>
      </c>
      <c r="I155" s="18">
        <f t="shared" si="283"/>
        <v>0</v>
      </c>
      <c r="J155" s="18">
        <f t="shared" si="283"/>
        <v>11208393</v>
      </c>
      <c r="K155" s="18">
        <f t="shared" si="283"/>
        <v>11208393</v>
      </c>
      <c r="L155" s="18">
        <f t="shared" si="283"/>
        <v>27098011.640000004</v>
      </c>
      <c r="M155" s="18">
        <f t="shared" si="283"/>
        <v>2541437.9799999995</v>
      </c>
      <c r="N155" s="18">
        <f t="shared" si="283"/>
        <v>29639449.619999997</v>
      </c>
      <c r="O155" s="18">
        <f t="shared" si="283"/>
        <v>180556011.00000003</v>
      </c>
      <c r="P155" s="18">
        <f>+P148+P140+P111+P96+P74+P24+P9</f>
        <v>36582566.57</v>
      </c>
      <c r="Q155" s="18">
        <f t="shared" si="283"/>
        <v>217138577.56999999</v>
      </c>
      <c r="R155" s="18">
        <f t="shared" si="283"/>
        <v>0</v>
      </c>
      <c r="S155" s="18">
        <f t="shared" si="283"/>
        <v>0</v>
      </c>
      <c r="T155" s="18">
        <f t="shared" si="283"/>
        <v>0</v>
      </c>
      <c r="U155" s="18">
        <f>+U148+U140+U111+U96+U74+U24+U9</f>
        <v>258714.35999999812</v>
      </c>
      <c r="V155" s="18">
        <f t="shared" si="283"/>
        <v>1645786.6999999995</v>
      </c>
      <c r="W155" s="18">
        <f t="shared" si="283"/>
        <v>1904501.059999997</v>
      </c>
    </row>
    <row r="157" spans="2:23">
      <c r="P157" s="23"/>
      <c r="Q157" s="23"/>
    </row>
  </sheetData>
  <mergeCells count="63">
    <mergeCell ref="B148:E148"/>
    <mergeCell ref="B149:B154"/>
    <mergeCell ref="C149:C154"/>
    <mergeCell ref="R7:T7"/>
    <mergeCell ref="U7:W7"/>
    <mergeCell ref="I7:K7"/>
    <mergeCell ref="L7:N7"/>
    <mergeCell ref="B6:B8"/>
    <mergeCell ref="C6:C8"/>
    <mergeCell ref="D6:D8"/>
    <mergeCell ref="E6:E8"/>
    <mergeCell ref="F6:W6"/>
    <mergeCell ref="F7:H7"/>
    <mergeCell ref="O7:Q7"/>
    <mergeCell ref="C126:C132"/>
    <mergeCell ref="D126:E126"/>
    <mergeCell ref="D82:E82"/>
    <mergeCell ref="C89:C95"/>
    <mergeCell ref="D89:E89"/>
    <mergeCell ref="C140:E140"/>
    <mergeCell ref="C141:C147"/>
    <mergeCell ref="D141:E141"/>
    <mergeCell ref="C119:C125"/>
    <mergeCell ref="D119:E119"/>
    <mergeCell ref="C133:C139"/>
    <mergeCell ref="D133:E133"/>
    <mergeCell ref="D46:E46"/>
    <mergeCell ref="C112:C118"/>
    <mergeCell ref="D112:E112"/>
    <mergeCell ref="D104:E104"/>
    <mergeCell ref="B96:B110"/>
    <mergeCell ref="C111:E111"/>
    <mergeCell ref="C96:E96"/>
    <mergeCell ref="C97:C103"/>
    <mergeCell ref="D97:E97"/>
    <mergeCell ref="C104:C110"/>
    <mergeCell ref="B111:B139"/>
    <mergeCell ref="B74:B95"/>
    <mergeCell ref="C74:E74"/>
    <mergeCell ref="C75:C81"/>
    <mergeCell ref="D75:E75"/>
    <mergeCell ref="C82:C88"/>
    <mergeCell ref="C9:E9"/>
    <mergeCell ref="C10:C16"/>
    <mergeCell ref="D10:E10"/>
    <mergeCell ref="C17:C23"/>
    <mergeCell ref="D17:E17"/>
    <mergeCell ref="B140:B147"/>
    <mergeCell ref="C60:C66"/>
    <mergeCell ref="D60:E60"/>
    <mergeCell ref="C67:C73"/>
    <mergeCell ref="D67:E67"/>
    <mergeCell ref="B24:B73"/>
    <mergeCell ref="C24:E24"/>
    <mergeCell ref="C25:C31"/>
    <mergeCell ref="D25:E25"/>
    <mergeCell ref="C53:C59"/>
    <mergeCell ref="D53:E53"/>
    <mergeCell ref="C32:C38"/>
    <mergeCell ref="D32:E32"/>
    <mergeCell ref="C39:C45"/>
    <mergeCell ref="D39:E39"/>
    <mergeCell ref="C46:C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General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Omar Israel Jiménez González</cp:lastModifiedBy>
  <cp:lastPrinted>2022-02-17T02:10:21Z</cp:lastPrinted>
  <dcterms:created xsi:type="dcterms:W3CDTF">2019-04-10T19:50:25Z</dcterms:created>
  <dcterms:modified xsi:type="dcterms:W3CDTF">2023-02-02T22:45:45Z</dcterms:modified>
</cp:coreProperties>
</file>